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4.10\Recursos Compartidos\Presupuesto\CONTROL PRESUPUESTAL\2021\ENTREGA PARA PRESUPUESTO 2022\PROYECTO 2022\Multianuales\"/>
    </mc:Choice>
  </mc:AlternateContent>
  <bookViews>
    <workbookView xWindow="0" yWindow="0" windowWidth="25135" windowHeight="8902" firstSheet="1" activeTab="1"/>
  </bookViews>
  <sheets>
    <sheet name="FORMATO 2022 PARA ENTREGA" sheetId="1" state="hidden" r:id="rId1"/>
    <sheet name="FORMATO 2022 v1" sheetId="3" r:id="rId2"/>
    <sheet name="FORMATO 2022 PARA ENTREGA (2)" sheetId="2" state="hidden" r:id="rId3"/>
  </sheets>
  <externalReferences>
    <externalReference r:id="rId4"/>
  </externalReferences>
  <definedNames>
    <definedName name="_xlnm._FilterDatabase" localSheetId="0" hidden="1">'FORMATO 2022 PARA ENTREGA'!$B$7:$L$53</definedName>
    <definedName name="_xlnm._FilterDatabase" localSheetId="2" hidden="1">'FORMATO 2022 PARA ENTREGA (2)'!$B$7:$L$53</definedName>
    <definedName name="_xlnm._FilterDatabase" localSheetId="1" hidden="1">'FORMATO 2022 v1'!#REF!</definedName>
    <definedName name="_xlnm.Print_Area" localSheetId="0">'FORMATO 2022 PARA ENTREGA'!$A$1:$N$57</definedName>
    <definedName name="_xlnm.Print_Area" localSheetId="2">'FORMATO 2022 PARA ENTREGA (2)'!$A$59:$N$73</definedName>
    <definedName name="_xlnm.Print_Area" localSheetId="1">'FORMATO 2022 v1'!#REF!</definedName>
    <definedName name="_xlnm.Print_Titles" localSheetId="0">'FORMATO 2022 PARA ENTREGA'!$1:$8</definedName>
    <definedName name="_xlnm.Print_Titles" localSheetId="1">'FORMATO 2022 v1'!#REF!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3" l="1"/>
  <c r="L11" i="3"/>
  <c r="L10" i="3"/>
  <c r="L9" i="3"/>
  <c r="I11" i="3" l="1"/>
  <c r="K69" i="2" l="1"/>
  <c r="K64" i="2" s="1"/>
  <c r="L64" i="2"/>
  <c r="K40" i="2"/>
  <c r="I40" i="2"/>
  <c r="H40" i="2"/>
  <c r="D40" i="2"/>
  <c r="C40" i="2"/>
  <c r="I39" i="2"/>
  <c r="K36" i="2"/>
  <c r="K34" i="2"/>
  <c r="K29" i="2"/>
  <c r="I29" i="2"/>
  <c r="H29" i="2"/>
  <c r="G29" i="2"/>
  <c r="F29" i="2"/>
  <c r="C29" i="2"/>
  <c r="J21" i="2"/>
  <c r="K20" i="2"/>
  <c r="I20" i="2"/>
  <c r="I18" i="2"/>
  <c r="K9" i="2"/>
  <c r="N6" i="2"/>
  <c r="M6" i="2"/>
  <c r="L6" i="2"/>
  <c r="L5" i="2" s="1"/>
  <c r="K6" i="2" l="1"/>
  <c r="K5" i="2" s="1"/>
  <c r="M5" i="2" s="1"/>
  <c r="L6" i="1"/>
  <c r="K9" i="1"/>
  <c r="I18" i="1"/>
  <c r="I20" i="1"/>
  <c r="K20" i="1"/>
  <c r="J21" i="1"/>
  <c r="C29" i="1"/>
  <c r="F29" i="1"/>
  <c r="G29" i="1"/>
  <c r="H29" i="1"/>
  <c r="I29" i="1"/>
  <c r="K29" i="1"/>
  <c r="K34" i="1"/>
  <c r="K36" i="1"/>
  <c r="I39" i="1"/>
  <c r="C40" i="1"/>
  <c r="D40" i="1"/>
  <c r="H40" i="1"/>
  <c r="I40" i="1"/>
  <c r="K40" i="1"/>
  <c r="L64" i="1"/>
  <c r="K69" i="1"/>
  <c r="K64" i="1" s="1"/>
  <c r="K6" i="1" l="1"/>
  <c r="K5" i="1" s="1"/>
  <c r="N6" i="1"/>
  <c r="L5" i="1"/>
  <c r="M6" i="1"/>
  <c r="M5" i="1" l="1"/>
</calcChain>
</file>

<file path=xl/sharedStrings.xml><?xml version="1.0" encoding="utf-8"?>
<sst xmlns="http://schemas.openxmlformats.org/spreadsheetml/2006/main" count="649" uniqueCount="228">
  <si>
    <r>
      <t xml:space="preserve">SJRT/CO/-038/2020 </t>
    </r>
    <r>
      <rPr>
        <sz val="9"/>
        <color theme="1"/>
        <rFont val="Arial"/>
        <family val="2"/>
      </rPr>
      <t>Se paga con ingresos propios.</t>
    </r>
  </si>
  <si>
    <r>
      <rPr>
        <b/>
        <sz val="9"/>
        <color theme="1"/>
        <rFont val="Arial"/>
        <family val="2"/>
      </rPr>
      <t>SJRT/CO/-037/2020</t>
    </r>
    <r>
      <rPr>
        <sz val="9"/>
        <color theme="1"/>
        <rFont val="Arial"/>
        <family val="2"/>
      </rPr>
      <t xml:space="preserve"> se paga con ingresos propios.</t>
    </r>
  </si>
  <si>
    <t>NOTAS:</t>
  </si>
  <si>
    <t>LICITACIÓN</t>
  </si>
  <si>
    <t>3531</t>
  </si>
  <si>
    <t>ACTUALIZACIÓN Y MANTENIMIENTO DE SOFTWARE MICROSOFT PARA EL GOBIERNO DEL ESTADO DE JALISCO DOLARES</t>
  </si>
  <si>
    <t>03 35</t>
  </si>
  <si>
    <t>03</t>
  </si>
  <si>
    <t>564/2020</t>
  </si>
  <si>
    <t>3451</t>
  </si>
  <si>
    <t>SEGUROS AFIRME SA DE CV</t>
  </si>
  <si>
    <t>SEGURO CATASTRÓFICO PARA EL ESTADO DE JALISCO 2019-2020 DOLARES</t>
  </si>
  <si>
    <t>35</t>
  </si>
  <si>
    <t>02</t>
  </si>
  <si>
    <t>153/2021</t>
  </si>
  <si>
    <t>GRUPO MEXICANO DE SEGUROS, SA DE CV</t>
  </si>
  <si>
    <t>ASEGURAMIENTO DE EQUIPO AEREO 2019-2020 DOLARES</t>
  </si>
  <si>
    <t>01</t>
  </si>
  <si>
    <t>TERMINO</t>
  </si>
  <si>
    <t>INICIO</t>
  </si>
  <si>
    <t>EJERCICIO 2022</t>
  </si>
  <si>
    <t>EJERCICIO 2021</t>
  </si>
  <si>
    <t>EJERCICIOS ANTERIORES</t>
  </si>
  <si>
    <t xml:space="preserve">MONTO TOTAL </t>
  </si>
  <si>
    <t>VIGENCIA</t>
  </si>
  <si>
    <t>CONTRATO/ CONVENIO</t>
  </si>
  <si>
    <t>PARTIDA</t>
  </si>
  <si>
    <t>PROVEEDOR</t>
  </si>
  <si>
    <t>CONCEPTO</t>
  </si>
  <si>
    <t>UP</t>
  </si>
  <si>
    <t>PRESUPUESTO DE EGRESOS PARA EL EJERCICIO FISCAL 2022</t>
  </si>
  <si>
    <t xml:space="preserve">Gobierno del Estado de Jalisco </t>
  </si>
  <si>
    <t>512/19</t>
  </si>
  <si>
    <t>SIN PARTIDA</t>
  </si>
  <si>
    <t>ASESORES PROFESIONALES EN FINANZAS, S.C.</t>
  </si>
  <si>
    <t>SERVICIO DE ASESORÍA PARA LA ESTRUCTURACIÓN FINANCIERA Y JURÍDICA, PARA LA SECRETARÍA DE LA HACIENDA PÚBLICA</t>
  </si>
  <si>
    <t>483/20</t>
  </si>
  <si>
    <t>MULTISERVICIOS ADFINA DE MEXICO S.A. DE C.V.</t>
  </si>
  <si>
    <t>SERVICIO DE ASESORIA JURIDICO-FINANCIERO PARA LA SECRETARIA DE HACIENDA PUBLICA</t>
  </si>
  <si>
    <t>273/20</t>
  </si>
  <si>
    <t>9411</t>
  </si>
  <si>
    <t>ESTRATEGIA FINANCIERA MX SA DE CV</t>
  </si>
  <si>
    <t>SERVICIO DE ASESORIA PARA LA ESTRUCTURACIÓN, EVALUACIÓN Y PROYECCIÓN FINANCIERA (SHP)</t>
  </si>
  <si>
    <t>CONTRATOS CON PRORROGA</t>
  </si>
  <si>
    <t>2022</t>
  </si>
  <si>
    <t>-</t>
  </si>
  <si>
    <t>5911</t>
  </si>
  <si>
    <t>DESARROLLO DEL NUEVO SISTEMA DE PRESUPUESTO BASADO EN RESULTADOS</t>
  </si>
  <si>
    <t>23/12/2020</t>
  </si>
  <si>
    <t>583/20</t>
  </si>
  <si>
    <t>SERVICIOS BROXEL S.A.P.I. DE C.V</t>
  </si>
  <si>
    <t>SUMINISTRO Y CONTROL DE COMBUSTIBLE POR MEDIO DE MONEDEROS ELECTRÓNICOS CERTIFICADOS CON CHIP INTEGRADO SUMINISTRO Y CONTROL DE COMBUSTIBLE POR MEDIO DE MONEDEROS ELECTRÓNICOS CERTIFICADOS CON CHIP INTEGRADO (VARIAS UP 02 03 04 05 06 07 08 09 10 11 12 14 16 17 19 35 36 37 39 40 42 46 47)</t>
  </si>
  <si>
    <t>582/20</t>
  </si>
  <si>
    <t>VALES FUSIÓN, S.A. DE C.V.; TRENOGAS, S.A. DE C.V.; GASOLINERA CUDEA, S.A. DE C.V.; GASOVÍA, S.A. DE C.V.; GASOLINERA LOS VECINOS, S.A. DE C.V.; GASOLINERA CHAPALITA, S.A. DE C.V.; GASOLINERÍA LAS CONCHITAS, S.A. DE C.V. Y; SIMBA EXPRESS S.A. DE C.V.</t>
  </si>
  <si>
    <t>SERVICIO PARA SUMINISTRO Y CONTROL DE COMBUSTIBLE POR MEDIO DE IDENTIFICACIÓN CHIP (I BUTTON) (VARIAS UP 01 02 03 04 05 06 07 08 09 10 11 12 13 14 15 16 17 18 19 20 35 36 37 38 39 40 41 42 43 44 45 47 48)</t>
  </si>
  <si>
    <t>DIELAG ACU 038/2020</t>
  </si>
  <si>
    <t>7511</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</si>
  <si>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</si>
  <si>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15 729</t>
  </si>
  <si>
    <t>452/19</t>
  </si>
  <si>
    <t>4617</t>
  </si>
  <si>
    <t>WORLDWIDE ENVIRONMENTAL PRODUCTS, INC.</t>
  </si>
  <si>
    <t>PROVEDURÍA TÉCNICA PARA EL PROGRAMA DE VERIFICACIÓN VEHICULAR OBLIGATORIA DEL ESTADO DE JALISCO</t>
  </si>
  <si>
    <t>10</t>
  </si>
  <si>
    <t>31/03/2024</t>
  </si>
  <si>
    <t>17/08/2020</t>
  </si>
  <si>
    <t>4153</t>
  </si>
  <si>
    <t>CERVANTECH SERVICIOS TECNÓLOGICOS SC</t>
  </si>
  <si>
    <t>ACTUALIZACIÓN DE INFRAESTRUCTURS DE LA RED ESTATAL DE RADIOCOMUNICACIÓN (C5)</t>
  </si>
  <si>
    <t>42- 605</t>
  </si>
  <si>
    <t>27/08/2021</t>
  </si>
  <si>
    <t>28/08/2020</t>
  </si>
  <si>
    <t>SEGURITECH PRIVADA SA DE CV</t>
  </si>
  <si>
    <t>POLIZA DE MANTENIMIENTO INTEGRAL DEL SISTEMA DE VIDEOVIGILANCIA DEL ESCUDO URBANO C5</t>
  </si>
  <si>
    <t>34</t>
  </si>
  <si>
    <t>2021</t>
  </si>
  <si>
    <t>S/N</t>
  </si>
  <si>
    <t>INTELIGENCIA Y SOLUCIONES EN MOVIMIENTO SA DE CV</t>
  </si>
  <si>
    <t>15</t>
  </si>
  <si>
    <t>33</t>
  </si>
  <si>
    <t>03/2017</t>
  </si>
  <si>
    <t>TARJETAS INTEGRALES, SOCIEDAD ANÓNIMA DE CAPITAL VARIABLE</t>
  </si>
  <si>
    <t>32</t>
  </si>
  <si>
    <t>169/21</t>
  </si>
  <si>
    <t>4111</t>
  </si>
  <si>
    <t>31</t>
  </si>
  <si>
    <t>01/01/2021</t>
  </si>
  <si>
    <t>605/20</t>
  </si>
  <si>
    <t>3581</t>
  </si>
  <si>
    <t>SCRAPS TRADING AND RECYCLING SA de CV</t>
  </si>
  <si>
    <t>SERVICIO DE LIMPIEZA PARA LAS DEPENDENCIAS (02,03, 05-149, 07, 09, 10, 11, 13, 14, 15,16, 17, 35, 37, 42-167, 19)</t>
  </si>
  <si>
    <t>30</t>
  </si>
  <si>
    <t>557/2020</t>
  </si>
  <si>
    <t>QUALITAS COMPAÑÍA DE SEGUROS, S.A. DE C.V.</t>
  </si>
  <si>
    <t>ASEGURAMIENTO DEL PARQUE VEHICULAR DEL GOBIERNO DE JALISCO, PODER EJECUTIVO,Y/O DEPENDENCIAS, ORGANISMOS PÚBLICOS DESCENTRALIZADOS O DESCONCENTRADOS (ADMINISTRACIÓN PÚBLICA CENTRALIZADA, INTEGRADA POR LAS DEPENDENCIAS Y ADMINISTRACIÓN  PÚBLICA PARAESTATAL</t>
  </si>
  <si>
    <t>29</t>
  </si>
  <si>
    <t>507/2020-</t>
  </si>
  <si>
    <t xml:space="preserve">SEGUROS SURA, S.A. DE C.V. </t>
  </si>
  <si>
    <t>ASEGURAMIENTO DE BIENES MUEBLES E INMUEBLES,EFECTIVO,VALORES ,RESPONSABILIDAD CIVIL GENERAL , EQUIPO ELECTRONICO Y MAQUINARIA PESADA.</t>
  </si>
  <si>
    <t>28</t>
  </si>
  <si>
    <t>629/20</t>
  </si>
  <si>
    <t>3381</t>
  </si>
  <si>
    <t>SERVICIOS ESPECIALIZADOS DE INVESTIGACIÓN Y CUSTODIA, S.A. DE C.V.; PROTECCIÓN PEDREGAL, S.A. DE C.V.; SSS ASISTENCIA Y SUPERVISIÓN, S.A. DE C.V.</t>
  </si>
  <si>
    <t xml:space="preserve">CONTRATACIÓN DEL SERVICIO DE VIGILANCIA PARA DEPENCIAS DEL GOBIERNO DE JALISCO Y OPD'S </t>
  </si>
  <si>
    <t>27</t>
  </si>
  <si>
    <t>631/20</t>
  </si>
  <si>
    <t>CSTE, S.A. DE C.V.</t>
  </si>
  <si>
    <t>CONTRATACIÓN DE SERVICIO DE VIGILANCIA PARA DEPENDENCIAS DEL GOBIERNO DE JALISCO Y OPD’S</t>
  </si>
  <si>
    <t>26</t>
  </si>
  <si>
    <t>630/20</t>
  </si>
  <si>
    <t>SEGMA SEGURIDAD ESPECIALIZADA EN LOGÍSTICA EN CUSTODIA Y SEGURIDAD PRIVADA, S.A. DE C.V.</t>
  </si>
  <si>
    <t>CONTRATACIÓN DEL SERVICIO DE VIGILANCIA PARA DEPENCIAS DEL GOBIERNO DE JALISCO Y OPD'S</t>
  </si>
  <si>
    <t>25</t>
  </si>
  <si>
    <t>08/12/2020</t>
  </si>
  <si>
    <t>514/20</t>
  </si>
  <si>
    <t>3362</t>
  </si>
  <si>
    <t>COSMOCOLOR SA de CV</t>
  </si>
  <si>
    <t>SERVICIO DE IMPRESIÓN DE LICENCIAS PARA CONDUCIR DEL ESTADO DE JALISCO PARA LA SECRETARIA DE TRANSPORTE</t>
  </si>
  <si>
    <t>24</t>
  </si>
  <si>
    <t>27/11/2020</t>
  </si>
  <si>
    <t>490/20</t>
  </si>
  <si>
    <t>IMPLEMENTACIÓN E INTEGRACIÓN DE SERVICIO DE IMPRESIÓN DE GAFETE CON FOTOGRAFÍA PAR IDENTIFICACIÓN DE OPERADORES DE VEHÍCULOS DEL SERVICIO PÚBLICO DE TRANSPORTE DEL ESTADO</t>
  </si>
  <si>
    <t>23</t>
  </si>
  <si>
    <t>719/2019</t>
  </si>
  <si>
    <t>3341</t>
  </si>
  <si>
    <t>SERVICIOS DE EDUCACIÓN SUPERIOR EN JALISCO, A.C.</t>
  </si>
  <si>
    <t>SERVICIO DE CAPACITACIÓN PARA LA SECRETARÍA DE ADMINISTRACIÓN Y LA FISCALÍA DEL ESTADO</t>
  </si>
  <si>
    <t>22</t>
  </si>
  <si>
    <t>20% MAS IVA DE LO RECAUDADO</t>
  </si>
  <si>
    <t>558/20</t>
  </si>
  <si>
    <t>CREATIVIDAD, INNOVACIÓN Y SOLUCIÓN TRIBUTARIA, S.C.</t>
  </si>
  <si>
    <t>SERVICIO DE MINERÍA DE DATOS Y ACTIVIDADES DE NOTIFICACIÓN PARA LA SECRETARÍA DE LA HACIENDA PÚBLICA</t>
  </si>
  <si>
    <t>21</t>
  </si>
  <si>
    <t>3311</t>
  </si>
  <si>
    <t>20</t>
  </si>
  <si>
    <t>190/2020</t>
  </si>
  <si>
    <t>LUNA SOFT, S.A. DE C.V.</t>
  </si>
  <si>
    <t>SERVICIO DE PREVALIDACIÓN Y GENERACIÓN DE CFDI Y CONSULTA DE COMPROBANTES FISCALES DIGITALES POR INTERNET PARA EL GOBIERNO DEL ESTADO DE JALISCO</t>
  </si>
  <si>
    <t>19</t>
  </si>
  <si>
    <t>5338-APPE-68-B</t>
  </si>
  <si>
    <t>3261</t>
  </si>
  <si>
    <t>FINANCIERA BAJIO, S.A. DE C.V.</t>
  </si>
  <si>
    <t>18</t>
  </si>
  <si>
    <t>02/2019</t>
  </si>
  <si>
    <t>OPERADORA DE SERVICIOS MEGA, S.A. DE C.V.</t>
  </si>
  <si>
    <t>SERVICIO DE ARRENDAMIENTO PURO DE MAQUINARIA PESADA, EQUIPO DE COMPUTO Y ACCESORIOS PARA LA SECRETARIA DE AGRICULTURA Y DESARROLLO RURAL (SADER)</t>
  </si>
  <si>
    <t>09</t>
  </si>
  <si>
    <t>17</t>
  </si>
  <si>
    <t>3253</t>
  </si>
  <si>
    <t>16</t>
  </si>
  <si>
    <t>480-19</t>
  </si>
  <si>
    <t>3252</t>
  </si>
  <si>
    <t>VALUE ARRENDADORA, S.A. DE C.V.</t>
  </si>
  <si>
    <t>SERVICIO DE ARRENDAMIENTO PURO DE VEHÍCULOS PARA DEPENDENCIAS Y ENTIDADES DEL PODER EJECUTIVO DEL ESTADO</t>
  </si>
  <si>
    <t>5338-APPE-137-21</t>
  </si>
  <si>
    <t>3251</t>
  </si>
  <si>
    <t>ARRENDAMIENTO DE VEHICULOS PARA EL GOBIERNO DEL ESTADO E JALISCO</t>
  </si>
  <si>
    <t>14</t>
  </si>
  <si>
    <t>959/20219</t>
  </si>
  <si>
    <t>CASANOVA VALLEJO, S.A. DE C.V.</t>
  </si>
  <si>
    <t>SERVICIO DE ARRENDAMIENTO PURO DE VEHÍCULOS BLINDADOS PARA EL GOBIERNO DEL ESTADO</t>
  </si>
  <si>
    <t>13</t>
  </si>
  <si>
    <t>12</t>
  </si>
  <si>
    <t>11</t>
  </si>
  <si>
    <t>5338-APPE-26-21</t>
  </si>
  <si>
    <t>3232</t>
  </si>
  <si>
    <t>04</t>
  </si>
  <si>
    <t>08</t>
  </si>
  <si>
    <t>643/20</t>
  </si>
  <si>
    <t>GRAFICOS Y MAS, S.A DE C.V</t>
  </si>
  <si>
    <t>ARRENDAMIENTO DE EQUIPO MULTIFUNCIONAL PARA LAS DEPENDENCIAS DEL GOBIERNO DE JALISCO, IMPRESIÓN, FOTOCOPIADO Y DIGITALIZACIÓN DE DOCUMENTOS (VARIAS DEPENDENCIAS 02 03 04 05 06 07 08 09 10 11 12 13 14 15 16 17 18 19 20 35 36 39 40 41 42 43 45 47)</t>
  </si>
  <si>
    <t>07</t>
  </si>
  <si>
    <t>481-19</t>
  </si>
  <si>
    <t>SERVICIO DE ARRENDAMIENTO PURO DE  EQUIPOS DE CÓMPUTO PARA DEPENDENCIAS Y ENTIDADES DEL PODER EJECUTIVO DEL ESTADO.</t>
  </si>
  <si>
    <t>06</t>
  </si>
  <si>
    <t>05</t>
  </si>
  <si>
    <t>SJRT/CO/-037/2020</t>
  </si>
  <si>
    <t>TOTAL PLAY TELEMUNICACIONES SA DE CV</t>
  </si>
  <si>
    <t>SERVICIOS DE INTERNET</t>
  </si>
  <si>
    <t>15 071</t>
  </si>
  <si>
    <t>SJRT/CO/-038/2020</t>
  </si>
  <si>
    <t>AXTEL SAB DE CV</t>
  </si>
  <si>
    <t>500/20</t>
  </si>
  <si>
    <t xml:space="preserve">LITHO FORMAS SA DE CV </t>
  </si>
  <si>
    <t>REGISTRO E IDENTIFICACIÓN VEHICULAR- TARJETAS DE CIRCULACIÓN PLASTIFICADAS</t>
  </si>
  <si>
    <t>509/20</t>
  </si>
  <si>
    <t>1441</t>
  </si>
  <si>
    <t>SEGUROS SURA, S.A. DE C.V.</t>
  </si>
  <si>
    <t xml:space="preserve">SEGURO DE VIDA PARA SERVIDORES PUBLICOS  EN ACTIVO Y JUBILADOS DEL SUBSISTEMA ESTATAL DE LA SECRETARIA DE EDUCACION DEL GOBIERNO DE JALISCO </t>
  </si>
  <si>
    <t>EJERCICIO 2024</t>
  </si>
  <si>
    <t>EJERCICIO 2023</t>
  </si>
  <si>
    <t>Contratos de afectación multianual en pesos 2019-2024</t>
  </si>
  <si>
    <t>ADQUISICIÓN DE PLACAS</t>
  </si>
  <si>
    <t>GRAN TOTAL</t>
  </si>
  <si>
    <t>NO.</t>
  </si>
  <si>
    <t>DIELAG ACU 
038/2020</t>
  </si>
  <si>
    <t>2611 
2612 
2613 
2614</t>
  </si>
  <si>
    <t>EUC5/DJ/DAF/
017/2020</t>
  </si>
  <si>
    <t>EUC5/DJ/DAF/
008/2020</t>
  </si>
  <si>
    <t xml:space="preserve">TIPO DE CAMBIO </t>
  </si>
  <si>
    <t>Contratos de afectación multianual en dólares 2019-2024</t>
  </si>
  <si>
    <t>ARRENDAMIENTO DE EQUIPO Y BIENES INFORMÁTICOS</t>
  </si>
  <si>
    <t>ARRENDAMIENTO DE EQUIPO TECNOLÓGICO</t>
  </si>
  <si>
    <t xml:space="preserve">ARRENDAMIENTO DE VEHÍCULOS ESPECIALES CONSISTENTES EN MAQUINARIA CAMINONES, EQUIPO, CAMIONETAS, MOTOCICLETAS, AMBULANCIAS Y VEHICULOS ESPECIALES PARA DEPENDENCIAS Y ENTIDADES DEL PODER EJECUTIVO DEL ESTADO" /07 08 09 11 12 16 35 37 38 39) </t>
  </si>
  <si>
    <t>PARA QUE REALICE UN SISTEMA INTEROPERABLE DE RECUADO PREFERENCIAL PARA LOS SISTEMAS DE TRANPORTE DE LA AREA METROPOLITANA DE GUADALAJARA Y CIUDADES MEDIAS DEL ESTADO DE JALISCO (OPD)</t>
  </si>
  <si>
    <t>ARRENDAMIENTO DE AUTOBUSES ELECTRICOS DESTINADOS AL SERVICIO PÚBLICO DE TRASNPORTE DE PASAJEROS (SITEUR) (OPD)</t>
  </si>
  <si>
    <t>SERVICIO DE ARRENDAMIENTO PURO DE MAQUINARIA PESADA, EQUIPO DE CÓMPUTO Y ACCESORIOS PARA LA SECRETARÍA DE AGRICULTURA Y DESARROLLO RURAL (SADER)</t>
  </si>
  <si>
    <t>IMPLEMENTACIÓN E INTEGRACIÓN DE SERVICIO DE IMPRESIÓN DE GAFETE CON FOTOGRAFÍA PARA IDENTIFICACIÓN DE OPERADORES DE VEHÍCULOS DEL SERVICIO PÚBLICO DE TRANSPORTE DEL ESTADO</t>
  </si>
  <si>
    <t>SERVICIO DE IMPRESIÓN DE LICENCIAS PARA CONDUCIR DEL ESTADO DE JALISCO PARA LA SECRETARÍA DE TRANSPORTE</t>
  </si>
  <si>
    <t>ASEGURAMIENTO DEL PARQUE VEHICULAR DEL GOBIERNO DE JALISCO, PODER EJECUTIVO,Y/O DEPENDENCIAS, ORGANISMOS PÚBLICOS DESCENTRALIZADOS O DESCONCENTRADOS (ADMINISTRACIÓN PÚBLICA CENTRALIZADA, INTEGRADA POR LAS DEPENDENCIAS Y ADMINISTRACIÓN  PÚBLICA PARAESTATAL)</t>
  </si>
  <si>
    <t>ARRENDAMIENTO DE AUTOBUSES ELÉCTRICOS DESTINADOS AL SERVICIO PÚBLICO DE TRANSPORTE DE PASAJEROS (SITEUR) (OPD)</t>
  </si>
  <si>
    <t>ACTUALIZACIÓN DE INFRAESTRUCTURA DE LA RED ESTATAL DE RADIOCOMUNICACIÓN (C5)</t>
  </si>
  <si>
    <t xml:space="preserve">SEGURO DE VIDA PARA SERVIDORES PÚBLICOS  EN ACTIVO Y JUBILADOS DEL SUBSISTEMA ESTATAL DE LA SECRETARÍA DE EDUCACIÓN DEL GOBIERNO DE JALISCO </t>
  </si>
  <si>
    <t>ARRENDAMIENTO DE VEHÍCULOS PARA EL GOBIERNO DEL ESTADO DE JALISCO</t>
  </si>
  <si>
    <t>CONTRATACIÓN DEL SERVICIO DE VIGILANCIA PARA DEPENDENCIAS DEL GOBIERNO DE JALISCO Y OPD'S</t>
  </si>
  <si>
    <t xml:space="preserve">CONTRATACIÓN DEL SERVICIO DE VIGILANCIA PARA DEPENDENCIAS DEL GOBIERNO DE JALISCO Y OPD'S </t>
  </si>
  <si>
    <t>ASEGURAMIENTO DE BIENES MUEBLES E INMUEBLES, EFECTIVO, VALORES, RESPONSABILIDAD CIVIL GENERAL, EQUIPO ELECTRÓNICO Y MAQUINARIA PESADA.</t>
  </si>
  <si>
    <t>SISTEMA INTEROPERABLE DE RECAUDO PREFERENCIAL PARA LOS SISTEMAS DE TRANSPORTE DEL ÁREA METROPOLITANA DE GUADALAJARA Y CIUDADES MEDIAS DEL ESTADO DE JALISCO (OPD)</t>
  </si>
  <si>
    <t xml:space="preserve">ARRENDAMIENTO DE VEHÍCULOS ESPECIALES CONSISTENTES EN MAQUINARIA CAMIONES, EQUIPO, CAMIONETAS, MOTOCICLETAS, AMBULANCIAS Y VEHÍCULOS ESPECIALES PARA DEPENDENCIAS Y ENTIDADES DEL PODER EJECUTIVO DEL ESTADO (07 08 09 11 12 16 35 37 38 39) </t>
  </si>
  <si>
    <t>PÓLIZA DE MANTENIMIENTO INTEGRAL DEL SISTEMA DE VIDEOVIGILANCIA DEL ESCUDO URBANO C5</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</si>
  <si>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</si>
  <si>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ASEGURAMIENTO DE EQUIPO AÉREO 2019-2020 DOLARES</t>
  </si>
  <si>
    <t>SEGURO CATASTRÓFICO PARA EL ESTADO DE JALISCO 2019-2020 DÓLARES</t>
  </si>
  <si>
    <t>ACTUALIZACIÓN Y MANTENIMIENTO DE SOFTWARE MICROSOFT PARA EL GOBIERNO DEL ESTADO DE JALISCO DÓLARES</t>
  </si>
  <si>
    <t>SUMINISTRO Y CONTROL DE COMBUSTIBLE POR MEDIO DE MONEDEROS ELECTRÓNICOS CERTIFICADOS CON CHIP INTEGRADO  (VARIAS UP 02 03 04 05 06 07 08 09 10 11 12 14 16 17 19 35 36 37 39 40 42 46 47)</t>
  </si>
  <si>
    <t>LICITACIÓN/
RENOVACIÓN</t>
  </si>
  <si>
    <t>ASEGURAMIENTO DE EQUIPO AÉREO DÓLARES</t>
  </si>
  <si>
    <t>SEGURO CATASTRÓFICO PARA EL ESTADO DE JALISCO 2021-2022 DÓLARES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</si>
</sst>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sz val="9"/>
      <color theme="1"/>
      <name val="Arial"/>
      <family val="2"/>
    </font>
    <font>
      <b/>
      <sz val="9"/>
      <color rgb="FFFF0000"/>
      <name val="Arial"/>
      <family val="2"/>
    </font>
    <font>
      <b/>
      <sz val="8"/>
      <color theme="0"/>
      <name val="Arial"/>
      <family val="2"/>
    </font>
    <font>
      <sz val="8"/>
      <color theme="0"/>
      <name val="Arial"/>
      <family val="2"/>
    </font>
  </fonts>
  <fills count="5">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2">
    <xf numFmtId="0" fontId="0" fillId="0" borderId="0"/>
    <xf numFmtId="0" fontId="1" fillId="0" borderId="0"/>
  </cellStyleXfs>
  <cellXfs count="97">
    <xf numFmtId="0" fontId="0" fillId="0" borderId="0" xfId="0"/>
    <xf numFmtId="0" fontId="3" fillId="0" borderId="0" xfId="0" applyFont="1" applyBorder="1" applyAlignment="1">
      <alignment vertical="center"/>
    </xf>
    <xf numFmtId="4" fontId="3" fillId="0" borderId="0" xfId="0" applyNumberFormat="1" applyFont="1" applyAlignment="1">
      <alignment horizontal="right" vertical="center"/>
    </xf>
    <xf numFmtId="14"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4" fontId="5"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Fill="1" applyBorder="1" applyAlignment="1">
      <alignment vertical="center"/>
    </xf>
    <xf numFmtId="4"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4" fontId="3"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xf>
    <xf numFmtId="0" fontId="4" fillId="0" borderId="0" xfId="1" applyFont="1" applyBorder="1" applyAlignment="1">
      <alignment horizontal="center" vertical="center" wrapText="1"/>
    </xf>
    <xf numFmtId="4" fontId="3" fillId="0" borderId="0" xfId="0" applyNumberFormat="1" applyFont="1" applyFill="1" applyAlignment="1">
      <alignment horizontal="right" vertical="center"/>
    </xf>
    <xf numFmtId="0" fontId="4" fillId="0" borderId="0" xfId="1" applyFont="1" applyAlignment="1">
      <alignment horizontal="center" vertical="center"/>
    </xf>
    <xf numFmtId="0" fontId="6" fillId="0" borderId="0" xfId="0" applyFont="1" applyFill="1" applyAlignment="1">
      <alignment vertical="center" wrapText="1"/>
    </xf>
    <xf numFmtId="0" fontId="4" fillId="0" borderId="0" xfId="0" applyFont="1" applyFill="1" applyAlignment="1">
      <alignment vertical="center" wrapText="1"/>
    </xf>
    <xf numFmtId="49" fontId="3" fillId="0" borderId="1" xfId="0" applyNumberFormat="1" applyFont="1" applyBorder="1" applyAlignment="1">
      <alignment horizontal="center" vertical="center"/>
    </xf>
    <xf numFmtId="4" fontId="3" fillId="3" borderId="1" xfId="0" applyNumberFormat="1" applyFont="1" applyFill="1" applyBorder="1" applyAlignment="1">
      <alignment horizontal="right" vertical="center"/>
    </xf>
    <xf numFmtId="49" fontId="3"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0"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3" fontId="3" fillId="0" borderId="11" xfId="1" applyNumberFormat="1" applyFont="1" applyBorder="1" applyAlignment="1">
      <alignment horizontal="right" vertical="center" wrapText="1"/>
    </xf>
    <xf numFmtId="3" fontId="2" fillId="0" borderId="2" xfId="1" applyNumberFormat="1" applyFont="1" applyBorder="1" applyAlignment="1">
      <alignment horizontal="right" vertical="center" wrapText="1"/>
    </xf>
    <xf numFmtId="3" fontId="3" fillId="0" borderId="11" xfId="1" applyNumberFormat="1" applyFont="1" applyFill="1" applyBorder="1" applyAlignment="1">
      <alignment horizontal="right" vertical="center" wrapText="1"/>
    </xf>
    <xf numFmtId="0" fontId="7"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4" fontId="9" fillId="2" borderId="2" xfId="1" applyNumberFormat="1" applyFont="1" applyFill="1" applyBorder="1" applyAlignment="1">
      <alignment horizontal="center" vertical="center" wrapText="1"/>
    </xf>
    <xf numFmtId="0" fontId="8" fillId="0" borderId="0" xfId="0" applyFont="1" applyAlignment="1">
      <alignment horizontal="left" vertical="center"/>
    </xf>
    <xf numFmtId="0" fontId="4" fillId="4" borderId="0" xfId="1" applyFont="1" applyFill="1" applyAlignment="1">
      <alignment horizontal="right" vertical="center"/>
    </xf>
    <xf numFmtId="4" fontId="4" fillId="4" borderId="0" xfId="1" applyNumberFormat="1" applyFont="1" applyFill="1" applyAlignment="1">
      <alignment horizontal="right" vertical="center"/>
    </xf>
    <xf numFmtId="3" fontId="4" fillId="0" borderId="2" xfId="1" applyNumberFormat="1" applyFont="1" applyBorder="1" applyAlignment="1">
      <alignment horizontal="right" vertical="center" wrapText="1"/>
    </xf>
    <xf numFmtId="0" fontId="3" fillId="0" borderId="0" xfId="0" applyFont="1" applyFill="1" applyBorder="1" applyAlignment="1">
      <alignment horizontal="left" vertical="center" wrapText="1"/>
    </xf>
    <xf numFmtId="49" fontId="3" fillId="0" borderId="0" xfId="0" applyNumberFormat="1" applyFont="1" applyBorder="1" applyAlignment="1">
      <alignment horizontal="center" vertical="center"/>
    </xf>
    <xf numFmtId="14" fontId="3" fillId="0" borderId="0" xfId="0" applyNumberFormat="1" applyFont="1" applyFill="1" applyBorder="1" applyAlignment="1">
      <alignment horizontal="center" vertical="center"/>
    </xf>
    <xf numFmtId="3" fontId="3" fillId="0" borderId="0" xfId="1" applyNumberFormat="1" applyFont="1" applyBorder="1" applyAlignment="1">
      <alignment horizontal="righ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9" fillId="2" borderId="2" xfId="1" applyNumberFormat="1" applyFont="1" applyFill="1" applyBorder="1" applyAlignment="1">
      <alignment horizontal="center" vertical="center" wrapText="1"/>
    </xf>
    <xf numFmtId="14" fontId="3" fillId="0" borderId="0" xfId="0" applyNumberFormat="1" applyFont="1" applyAlignment="1">
      <alignment horizontal="center" vertical="center"/>
    </xf>
    <xf numFmtId="14" fontId="10" fillId="0" borderId="0" xfId="0" applyNumberFormat="1" applyFont="1" applyAlignment="1">
      <alignment horizontal="center" vertical="center"/>
    </xf>
    <xf numFmtId="4" fontId="10" fillId="0" borderId="0" xfId="0" applyNumberFormat="1" applyFont="1" applyAlignment="1">
      <alignment horizontal="right" vertical="center"/>
    </xf>
    <xf numFmtId="0" fontId="5" fillId="0" borderId="0" xfId="1" applyFont="1" applyAlignment="1">
      <alignment horizontal="center" vertical="center"/>
    </xf>
    <xf numFmtId="3" fontId="3" fillId="0" borderId="12" xfId="1" applyNumberFormat="1" applyFont="1" applyBorder="1" applyAlignment="1">
      <alignment horizontal="right" vertical="center" wrapText="1"/>
    </xf>
    <xf numFmtId="3" fontId="3" fillId="0" borderId="13" xfId="1" applyNumberFormat="1" applyFont="1" applyBorder="1" applyAlignment="1">
      <alignment horizontal="right" vertical="center" wrapText="1"/>
    </xf>
    <xf numFmtId="3" fontId="3" fillId="0" borderId="14" xfId="1" applyNumberFormat="1" applyFont="1" applyBorder="1" applyAlignment="1">
      <alignment horizontal="right" vertical="center" wrapText="1"/>
    </xf>
    <xf numFmtId="4" fontId="3" fillId="0" borderId="8"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8"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4" fontId="9" fillId="2" borderId="0" xfId="1" applyNumberFormat="1" applyFont="1" applyFill="1" applyBorder="1" applyAlignment="1">
      <alignment horizontal="center" vertical="center" wrapText="1"/>
    </xf>
    <xf numFmtId="4" fontId="9" fillId="2" borderId="2" xfId="1" applyNumberFormat="1" applyFont="1" applyFill="1" applyBorder="1" applyAlignment="1">
      <alignment horizontal="center" vertical="center" wrapText="1"/>
    </xf>
    <xf numFmtId="4" fontId="9" fillId="2" borderId="4"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 fontId="9" fillId="2" borderId="6" xfId="1" applyNumberFormat="1" applyFont="1" applyFill="1" applyBorder="1" applyAlignment="1">
      <alignment horizontal="center" vertical="center" wrapText="1"/>
    </xf>
    <xf numFmtId="4" fontId="9" fillId="2" borderId="5"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Fill="1" applyBorder="1" applyAlignment="1">
      <alignment horizontal="center" vertical="center"/>
    </xf>
    <xf numFmtId="0" fontId="0" fillId="0" borderId="10" xfId="0" applyBorder="1" applyAlignment="1">
      <alignment horizontal="center" vertical="center"/>
    </xf>
    <xf numFmtId="49" fontId="3" fillId="0" borderId="8" xfId="0"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4" fontId="3" fillId="0" borderId="0" xfId="0" applyNumberFormat="1" applyFon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CONTROL%20PRESUPUESTAL/2021/MULTIANUALES/NUEVO%202022/Pesos%20y%20D&#243;lares%20con%20claves%20pptales%20con%20lo%20de%20AD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ve"/>
      <sheetName val="clave mod"/>
      <sheetName val="TD"/>
      <sheetName val="BASE"/>
      <sheetName val="POR CONTRATO"/>
      <sheetName val="13.b pesos"/>
      <sheetName val="POR CONTRATO Clave Avance"/>
      <sheetName val="Formato 2022"/>
      <sheetName val="POR CONTRATO 1"/>
      <sheetName val="Anuales"/>
      <sheetName val="Anuales 03"/>
      <sheetName val="Formato 2022 (con mod 23.07.21)"/>
      <sheetName val="AVANCE 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81">
          <cell r="B381" t="str">
            <v>IDEAR ELECTRÓNICA</v>
          </cell>
          <cell r="F381" t="str">
            <v>SISTEMA DE RECAUDO Y CONTROL DEL SISTEMA DE TRANSPORTE DE MI MACRO PERIFÉRICO</v>
          </cell>
          <cell r="H381">
            <v>45460</v>
          </cell>
          <cell r="I381">
            <v>76010000</v>
          </cell>
          <cell r="R381">
            <v>185429091.35000002</v>
          </cell>
        </row>
        <row r="383">
          <cell r="A383" t="str">
            <v>S/N</v>
          </cell>
          <cell r="F383" t="str">
            <v>SERVICIO DE PREVALIDACIÓN Y GENERACIÓN DE CFDI Y CONSULTA DE COMPROBANTES FISCALES DIGITALES POR INTERNET</v>
          </cell>
          <cell r="G383">
            <v>44485</v>
          </cell>
          <cell r="H383">
            <v>44849</v>
          </cell>
          <cell r="I383">
            <v>600000</v>
          </cell>
          <cell r="R383">
            <v>3223200</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zoomScaleNormal="100" workbookViewId="0">
      <selection activeCell="D29" sqref="D29"/>
    </sheetView>
  </sheetViews>
  <sheetFormatPr baseColWidth="10" defaultColWidth="11.5546875" defaultRowHeight="10.5" outlineLevelRow="2" x14ac:dyDescent="0.3"/>
  <cols>
    <col min="1" max="1" width="3.5546875" style="5" customWidth="1"/>
    <col min="2" max="2" width="5.33203125" style="5" bestFit="1" customWidth="1"/>
    <col min="3" max="4" width="30.6640625" style="6" customWidth="1"/>
    <col min="5" max="5" width="8.109375" style="5" customWidth="1"/>
    <col min="6" max="6" width="14.44140625" style="4" customWidth="1"/>
    <col min="7" max="8" width="10.109375" style="3" customWidth="1"/>
    <col min="9" max="9" width="12.109375" style="2" customWidth="1"/>
    <col min="10" max="10" width="11.6640625" style="2" customWidth="1"/>
    <col min="11" max="12" width="14.88671875" style="2" bestFit="1" customWidth="1"/>
    <col min="13" max="13" width="11.6640625" style="2" customWidth="1"/>
    <col min="14" max="14" width="10.88671875" style="2" bestFit="1" customWidth="1"/>
    <col min="15" max="16384" width="11.5546875" style="1"/>
  </cols>
  <sheetData>
    <row r="1" spans="1:14" ht="15.05" customHeight="1" x14ac:dyDescent="0.3">
      <c r="A1" s="55" t="s">
        <v>31</v>
      </c>
      <c r="B1" s="55"/>
      <c r="C1" s="55"/>
      <c r="D1" s="55"/>
      <c r="E1" s="55"/>
      <c r="F1" s="55"/>
      <c r="G1" s="55"/>
      <c r="H1" s="55"/>
      <c r="I1" s="55"/>
      <c r="J1" s="55"/>
      <c r="K1" s="55"/>
      <c r="L1" s="55"/>
      <c r="M1" s="55"/>
      <c r="N1" s="55"/>
    </row>
    <row r="2" spans="1:14" ht="15.05" customHeight="1" x14ac:dyDescent="0.3">
      <c r="A2" s="55" t="s">
        <v>30</v>
      </c>
      <c r="B2" s="55"/>
      <c r="C2" s="55"/>
      <c r="D2" s="55"/>
      <c r="E2" s="55"/>
      <c r="F2" s="55"/>
      <c r="G2" s="55"/>
      <c r="H2" s="55"/>
      <c r="I2" s="55"/>
      <c r="J2" s="55"/>
      <c r="K2" s="55"/>
      <c r="L2" s="55"/>
      <c r="M2" s="55"/>
      <c r="N2" s="55"/>
    </row>
    <row r="3" spans="1:14" ht="15.05" customHeight="1" x14ac:dyDescent="0.3">
      <c r="A3" s="55" t="s">
        <v>191</v>
      </c>
      <c r="B3" s="55"/>
      <c r="C3" s="55"/>
      <c r="D3" s="55"/>
      <c r="E3" s="55"/>
      <c r="F3" s="55"/>
      <c r="G3" s="55"/>
      <c r="H3" s="55"/>
      <c r="I3" s="55"/>
      <c r="J3" s="55"/>
      <c r="K3" s="55"/>
      <c r="L3" s="55"/>
      <c r="M3" s="55"/>
      <c r="N3" s="55"/>
    </row>
    <row r="4" spans="1:14" x14ac:dyDescent="0.3">
      <c r="F4" s="22"/>
      <c r="K4" s="21"/>
    </row>
    <row r="5" spans="1:14" x14ac:dyDescent="0.3">
      <c r="C5" s="24"/>
      <c r="F5" s="22"/>
      <c r="J5" s="41" t="s">
        <v>193</v>
      </c>
      <c r="K5" s="42">
        <f>K6+K64</f>
        <v>2782628273.1754022</v>
      </c>
      <c r="L5" s="42">
        <f>L6+L64</f>
        <v>3315362559.8313432</v>
      </c>
      <c r="M5" s="42">
        <f>K5-L5</f>
        <v>-532734286.65594101</v>
      </c>
    </row>
    <row r="6" spans="1:14"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7" customHeight="1" x14ac:dyDescent="0.3">
      <c r="A7" s="72" t="s">
        <v>194</v>
      </c>
      <c r="B7" s="72" t="s">
        <v>29</v>
      </c>
      <c r="C7" s="74" t="s">
        <v>28</v>
      </c>
      <c r="D7" s="74" t="s">
        <v>27</v>
      </c>
      <c r="E7" s="68" t="s">
        <v>26</v>
      </c>
      <c r="F7" s="68" t="s">
        <v>25</v>
      </c>
      <c r="G7" s="70" t="s">
        <v>24</v>
      </c>
      <c r="H7" s="71"/>
      <c r="I7" s="67" t="s">
        <v>23</v>
      </c>
      <c r="J7" s="67" t="s">
        <v>22</v>
      </c>
      <c r="K7" s="67" t="s">
        <v>21</v>
      </c>
      <c r="L7" s="65" t="s">
        <v>20</v>
      </c>
      <c r="M7" s="65" t="s">
        <v>190</v>
      </c>
      <c r="N7" s="65" t="s">
        <v>189</v>
      </c>
    </row>
    <row r="8" spans="1:14" s="20" customFormat="1" ht="21.6" customHeight="1" x14ac:dyDescent="0.3">
      <c r="A8" s="73"/>
      <c r="B8" s="73"/>
      <c r="C8" s="75"/>
      <c r="D8" s="75"/>
      <c r="E8" s="69"/>
      <c r="F8" s="69"/>
      <c r="G8" s="39" t="s">
        <v>19</v>
      </c>
      <c r="H8" s="39" t="s">
        <v>18</v>
      </c>
      <c r="I8" s="66"/>
      <c r="J8" s="66"/>
      <c r="K8" s="66"/>
      <c r="L8" s="66"/>
      <c r="M8" s="66"/>
      <c r="N8" s="66"/>
    </row>
    <row r="9" spans="1:14" s="9" customFormat="1" ht="64" customHeight="1" outlineLevel="2" x14ac:dyDescent="0.3">
      <c r="A9" s="17" t="s">
        <v>17</v>
      </c>
      <c r="B9" s="17" t="s">
        <v>166</v>
      </c>
      <c r="C9" s="31" t="s">
        <v>212</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40.75" customHeight="1" outlineLevel="2" x14ac:dyDescent="0.3">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ht="18" customHeight="1" outlineLevel="2" x14ac:dyDescent="0.3">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ht="15.75" customHeight="1"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ht="20.3" customHeight="1" outlineLevel="2" x14ac:dyDescent="0.3">
      <c r="A14" s="76" t="s">
        <v>175</v>
      </c>
      <c r="B14" s="76" t="s">
        <v>146</v>
      </c>
      <c r="C14" s="85" t="s">
        <v>206</v>
      </c>
      <c r="D14" s="85" t="s">
        <v>144</v>
      </c>
      <c r="E14" s="17" t="s">
        <v>165</v>
      </c>
      <c r="F14" s="79" t="s">
        <v>143</v>
      </c>
      <c r="G14" s="82">
        <v>43509</v>
      </c>
      <c r="H14" s="82">
        <v>45565</v>
      </c>
      <c r="I14" s="59">
        <v>3634047329.9000001</v>
      </c>
      <c r="J14" s="56">
        <v>1146778699.0999999</v>
      </c>
      <c r="K14" s="33">
        <v>2589414.6</v>
      </c>
      <c r="L14" s="33">
        <v>2589414.6</v>
      </c>
      <c r="M14" s="33">
        <v>2589414.6</v>
      </c>
      <c r="N14" s="33">
        <v>497453726.16000003</v>
      </c>
    </row>
    <row r="15" spans="1:14" s="9" customFormat="1" ht="23.25" customHeight="1" outlineLevel="2" x14ac:dyDescent="0.3">
      <c r="A15" s="77"/>
      <c r="B15" s="77"/>
      <c r="C15" s="86"/>
      <c r="D15" s="86"/>
      <c r="E15" s="17" t="s">
        <v>155</v>
      </c>
      <c r="F15" s="80"/>
      <c r="G15" s="83"/>
      <c r="H15" s="83"/>
      <c r="I15" s="60"/>
      <c r="J15" s="57"/>
      <c r="K15" s="33">
        <v>2589414.6</v>
      </c>
      <c r="L15" s="33">
        <v>3393603.12</v>
      </c>
      <c r="M15" s="33">
        <v>3393603.12</v>
      </c>
      <c r="N15" s="33">
        <v>0</v>
      </c>
    </row>
    <row r="16" spans="1:14" s="9" customFormat="1" ht="46" customHeight="1" outlineLevel="2" x14ac:dyDescent="0.3">
      <c r="A16" s="78"/>
      <c r="B16" s="78"/>
      <c r="C16" s="87"/>
      <c r="D16" s="87"/>
      <c r="E16" s="17" t="s">
        <v>140</v>
      </c>
      <c r="F16" s="81"/>
      <c r="G16" s="84"/>
      <c r="H16" s="84"/>
      <c r="I16" s="61"/>
      <c r="J16" s="58"/>
      <c r="K16" s="33">
        <v>2589414.6</v>
      </c>
      <c r="L16" s="33">
        <v>657288617.15999997</v>
      </c>
      <c r="M16" s="33">
        <v>657288617.15999997</v>
      </c>
      <c r="N16" s="33">
        <v>0</v>
      </c>
    </row>
    <row r="17" spans="1:14" s="9" customFormat="1" ht="54" customHeight="1" outlineLevel="2" x14ac:dyDescent="0.3">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102.8" customHeight="1" outlineLevel="2" x14ac:dyDescent="0.3">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0.95" outlineLevel="2" x14ac:dyDescent="0.3">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outlineLevel="2" x14ac:dyDescent="0.3">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2" customHeight="1" outlineLevel="2" x14ac:dyDescent="0.3">
      <c r="A21" s="76" t="s">
        <v>63</v>
      </c>
      <c r="B21" s="76" t="s">
        <v>12</v>
      </c>
      <c r="C21" s="85" t="s">
        <v>153</v>
      </c>
      <c r="D21" s="85" t="s">
        <v>152</v>
      </c>
      <c r="E21" s="17" t="s">
        <v>155</v>
      </c>
      <c r="F21" s="91" t="s">
        <v>150</v>
      </c>
      <c r="G21" s="15">
        <v>43712</v>
      </c>
      <c r="H21" s="15">
        <v>45260</v>
      </c>
      <c r="I21" s="62">
        <v>490523428.31999999</v>
      </c>
      <c r="J21" s="56">
        <f>17894437.86+123386689.08</f>
        <v>141281126.94</v>
      </c>
      <c r="K21" s="33">
        <v>66790441.965600006</v>
      </c>
      <c r="L21" s="33">
        <v>65996384.45040001</v>
      </c>
      <c r="M21" s="33">
        <v>56465730.9252</v>
      </c>
      <c r="N21" s="33">
        <v>0</v>
      </c>
    </row>
    <row r="22" spans="1:14" s="9" customFormat="1" ht="28.5" customHeight="1" outlineLevel="2" x14ac:dyDescent="0.3">
      <c r="A22" s="78"/>
      <c r="B22" s="78"/>
      <c r="C22" s="87"/>
      <c r="D22" s="87"/>
      <c r="E22" s="17" t="s">
        <v>151</v>
      </c>
      <c r="F22" s="92"/>
      <c r="G22" s="15">
        <v>43712</v>
      </c>
      <c r="H22" s="15">
        <v>45260</v>
      </c>
      <c r="I22" s="63"/>
      <c r="J22" s="58"/>
      <c r="K22" s="33">
        <v>55670164.270000003</v>
      </c>
      <c r="L22" s="33">
        <v>56219142.309600003</v>
      </c>
      <c r="M22" s="33">
        <v>48100437.454800002</v>
      </c>
      <c r="N22" s="33">
        <v>0</v>
      </c>
    </row>
    <row r="23" spans="1:14" s="9" customFormat="1" ht="30.8" customHeight="1" outlineLevel="2" x14ac:dyDescent="0.3">
      <c r="A23" s="93" t="s">
        <v>163</v>
      </c>
      <c r="B23" s="93" t="s">
        <v>12</v>
      </c>
      <c r="C23" s="85" t="s">
        <v>218</v>
      </c>
      <c r="D23" s="85" t="s">
        <v>141</v>
      </c>
      <c r="E23" s="17" t="s">
        <v>155</v>
      </c>
      <c r="F23" s="88" t="s">
        <v>139</v>
      </c>
      <c r="G23" s="15">
        <v>43942</v>
      </c>
      <c r="H23" s="15">
        <v>45536</v>
      </c>
      <c r="I23" s="62">
        <v>924427776.97000003</v>
      </c>
      <c r="J23" s="56">
        <v>233352421.44</v>
      </c>
      <c r="K23" s="33">
        <v>138642226.26601872</v>
      </c>
      <c r="L23" s="33">
        <v>138642226.26601872</v>
      </c>
      <c r="M23" s="33">
        <v>138642226.26601872</v>
      </c>
      <c r="N23" s="33">
        <v>74857324.327455461</v>
      </c>
    </row>
    <row r="24" spans="1:14" s="9" customFormat="1" ht="30.8" customHeight="1" outlineLevel="2" x14ac:dyDescent="0.3">
      <c r="A24" s="89"/>
      <c r="B24" s="89"/>
      <c r="C24" s="94"/>
      <c r="D24" s="94"/>
      <c r="E24" s="17" t="s">
        <v>148</v>
      </c>
      <c r="F24" s="89"/>
      <c r="G24" s="15">
        <v>43942</v>
      </c>
      <c r="H24" s="15">
        <v>45536</v>
      </c>
      <c r="I24" s="64"/>
      <c r="J24" s="57"/>
      <c r="K24" s="33">
        <v>10964356.107986141</v>
      </c>
      <c r="L24" s="33">
        <v>10964356.107986141</v>
      </c>
      <c r="M24" s="33">
        <v>10964356.107986141</v>
      </c>
      <c r="N24" s="33">
        <v>5484355.0995550193</v>
      </c>
    </row>
    <row r="25" spans="1:14" s="9" customFormat="1" ht="55" customHeight="1" outlineLevel="2" x14ac:dyDescent="0.3">
      <c r="A25" s="90"/>
      <c r="B25" s="90"/>
      <c r="C25" s="95"/>
      <c r="D25" s="95"/>
      <c r="E25" s="17" t="s">
        <v>140</v>
      </c>
      <c r="F25" s="90"/>
      <c r="G25" s="15">
        <v>43942</v>
      </c>
      <c r="H25" s="15">
        <v>45536</v>
      </c>
      <c r="I25" s="63"/>
      <c r="J25" s="58"/>
      <c r="K25" s="33">
        <v>45694440.622137628</v>
      </c>
      <c r="L25" s="33">
        <v>45694440.622137628</v>
      </c>
      <c r="M25" s="33">
        <v>45694440.622137628</v>
      </c>
      <c r="N25" s="33">
        <v>24830607.3811641</v>
      </c>
    </row>
    <row r="26" spans="1:14" s="9" customFormat="1" ht="36.65" customHeight="1" outlineLevel="2" x14ac:dyDescent="0.3">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32.25" customHeight="1" outlineLevel="2" x14ac:dyDescent="0.3">
      <c r="A27" s="17" t="s">
        <v>161</v>
      </c>
      <c r="B27" s="17" t="s">
        <v>12</v>
      </c>
      <c r="C27" s="31" t="s">
        <v>213</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72" customHeight="1" outlineLevel="2" x14ac:dyDescent="0.3">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54" customHeight="1" outlineLevel="2" x14ac:dyDescent="0.3">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31.45" outlineLevel="2" x14ac:dyDescent="0.3">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42.75" customHeight="1" outlineLevel="2" x14ac:dyDescent="0.3">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76.75" customHeight="1" outlineLevel="2" x14ac:dyDescent="0.3">
      <c r="A32" s="17" t="s">
        <v>142</v>
      </c>
      <c r="B32" s="17" t="s">
        <v>78</v>
      </c>
      <c r="C32" s="31" t="s">
        <v>207</v>
      </c>
      <c r="D32" s="31" t="s">
        <v>116</v>
      </c>
      <c r="E32" s="17" t="s">
        <v>115</v>
      </c>
      <c r="F32" s="16" t="s">
        <v>120</v>
      </c>
      <c r="G32" s="15" t="s">
        <v>119</v>
      </c>
      <c r="H32" s="15">
        <v>44926</v>
      </c>
      <c r="I32" s="19">
        <v>13700000</v>
      </c>
      <c r="J32" s="33">
        <v>0</v>
      </c>
      <c r="K32" s="33">
        <v>4536180</v>
      </c>
      <c r="L32" s="33">
        <v>9164000</v>
      </c>
      <c r="M32" s="33">
        <v>0</v>
      </c>
      <c r="N32" s="33">
        <v>0</v>
      </c>
    </row>
    <row r="33" spans="1:14" s="9" customFormat="1" ht="53.2" customHeight="1" outlineLevel="2" x14ac:dyDescent="0.3">
      <c r="A33" s="17" t="s">
        <v>138</v>
      </c>
      <c r="B33" s="17" t="s">
        <v>78</v>
      </c>
      <c r="C33" s="31" t="s">
        <v>208</v>
      </c>
      <c r="D33" s="31" t="s">
        <v>116</v>
      </c>
      <c r="E33" s="17" t="s">
        <v>115</v>
      </c>
      <c r="F33" s="16" t="s">
        <v>114</v>
      </c>
      <c r="G33" s="15" t="s">
        <v>113</v>
      </c>
      <c r="H33" s="15">
        <v>44926</v>
      </c>
      <c r="I33" s="19">
        <v>152905284</v>
      </c>
      <c r="J33" s="33">
        <v>0</v>
      </c>
      <c r="K33" s="33">
        <v>59119284</v>
      </c>
      <c r="L33" s="33">
        <v>93786000</v>
      </c>
      <c r="M33" s="33">
        <v>0</v>
      </c>
      <c r="N33" s="33">
        <v>0</v>
      </c>
    </row>
    <row r="34" spans="1:14" s="9" customFormat="1" ht="43.55" customHeight="1" outlineLevel="2" x14ac:dyDescent="0.3">
      <c r="A34" s="17" t="s">
        <v>134</v>
      </c>
      <c r="B34" s="17" t="s">
        <v>12</v>
      </c>
      <c r="C34" s="31" t="s">
        <v>214</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8.950000000000003" customHeight="1" outlineLevel="2" x14ac:dyDescent="0.3">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41.9" outlineLevel="2" x14ac:dyDescent="0.3">
      <c r="A36" s="17" t="s">
        <v>127</v>
      </c>
      <c r="B36" s="17" t="s">
        <v>12</v>
      </c>
      <c r="C36" s="31" t="s">
        <v>215</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61.55" customHeight="1" outlineLevel="2" x14ac:dyDescent="0.3">
      <c r="A37" s="17" t="s">
        <v>122</v>
      </c>
      <c r="B37" s="17" t="s">
        <v>12</v>
      </c>
      <c r="C37" s="31" t="s">
        <v>216</v>
      </c>
      <c r="D37" s="31" t="s">
        <v>97</v>
      </c>
      <c r="E37" s="17" t="s">
        <v>9</v>
      </c>
      <c r="F37" s="16" t="s">
        <v>96</v>
      </c>
      <c r="G37" s="15">
        <v>44197</v>
      </c>
      <c r="H37" s="15">
        <v>44926</v>
      </c>
      <c r="I37" s="19">
        <v>149985520</v>
      </c>
      <c r="J37" s="33">
        <v>0</v>
      </c>
      <c r="K37" s="33">
        <v>74992760</v>
      </c>
      <c r="L37" s="33">
        <v>74992760</v>
      </c>
      <c r="M37" s="33">
        <v>0</v>
      </c>
      <c r="N37" s="33">
        <v>0</v>
      </c>
    </row>
    <row r="38" spans="1:14" s="9" customFormat="1" ht="142.55000000000001" customHeight="1" outlineLevel="2" x14ac:dyDescent="0.3">
      <c r="A38" s="17" t="s">
        <v>118</v>
      </c>
      <c r="B38" s="17" t="s">
        <v>12</v>
      </c>
      <c r="C38" s="31" t="s">
        <v>209</v>
      </c>
      <c r="D38" s="31" t="s">
        <v>93</v>
      </c>
      <c r="E38" s="17" t="s">
        <v>9</v>
      </c>
      <c r="F38" s="16" t="s">
        <v>92</v>
      </c>
      <c r="G38" s="15">
        <v>44197</v>
      </c>
      <c r="H38" s="15">
        <v>44926</v>
      </c>
      <c r="I38" s="19">
        <v>113984589</v>
      </c>
      <c r="J38" s="33">
        <v>0</v>
      </c>
      <c r="K38" s="33">
        <v>58475006.5</v>
      </c>
      <c r="L38" s="33">
        <v>55509582.5</v>
      </c>
      <c r="M38" s="33">
        <v>0</v>
      </c>
      <c r="N38" s="33">
        <v>0</v>
      </c>
    </row>
    <row r="39" spans="1:14" s="9" customFormat="1" ht="48.8" customHeight="1" outlineLevel="2" x14ac:dyDescent="0.3">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42.05" customHeight="1" outlineLevel="2" x14ac:dyDescent="0.3">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52.4" outlineLevel="2" x14ac:dyDescent="0.3">
      <c r="A41" s="17" t="s">
        <v>104</v>
      </c>
      <c r="B41" s="17" t="s">
        <v>78</v>
      </c>
      <c r="C41" s="31" t="s">
        <v>217</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54" customHeight="1" outlineLevel="2" x14ac:dyDescent="0.3">
      <c r="A42" s="17" t="s">
        <v>99</v>
      </c>
      <c r="B42" s="17" t="s">
        <v>78</v>
      </c>
      <c r="C42" s="31" t="s">
        <v>210</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9.799999999999997" customHeight="1" outlineLevel="2" x14ac:dyDescent="0.3">
      <c r="A43" s="17" t="s">
        <v>95</v>
      </c>
      <c r="B43" s="17" t="s">
        <v>69</v>
      </c>
      <c r="C43" s="31" t="s">
        <v>219</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42.05" customHeight="1" outlineLevel="2" x14ac:dyDescent="0.3">
      <c r="A44" s="17" t="s">
        <v>91</v>
      </c>
      <c r="B44" s="17" t="s">
        <v>69</v>
      </c>
      <c r="C44" s="31" t="s">
        <v>211</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31.45" outlineLevel="2" x14ac:dyDescent="0.3">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25.7" outlineLevel="2" x14ac:dyDescent="0.3">
      <c r="A46" s="17" t="s">
        <v>82</v>
      </c>
      <c r="B46" s="17" t="s">
        <v>58</v>
      </c>
      <c r="C46" s="31" t="s">
        <v>220</v>
      </c>
      <c r="D46" s="31" t="s">
        <v>55</v>
      </c>
      <c r="E46" s="17" t="s">
        <v>56</v>
      </c>
      <c r="F46" s="48" t="s">
        <v>195</v>
      </c>
      <c r="G46" s="17">
        <v>2020</v>
      </c>
      <c r="H46" s="17">
        <v>2022</v>
      </c>
      <c r="I46" s="19">
        <v>137397000</v>
      </c>
      <c r="J46" s="33">
        <v>25603500</v>
      </c>
      <c r="K46" s="33">
        <v>83655000</v>
      </c>
      <c r="L46" s="33">
        <v>28138500</v>
      </c>
      <c r="M46" s="33">
        <v>0</v>
      </c>
      <c r="N46" s="33">
        <v>0</v>
      </c>
    </row>
    <row r="47" spans="1:14" s="9" customFormat="1" ht="73.349999999999994" outlineLevel="2" x14ac:dyDescent="0.3">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52.4" outlineLevel="2" x14ac:dyDescent="0.3">
      <c r="A48" s="17" t="s">
        <v>74</v>
      </c>
      <c r="B48" s="17" t="s">
        <v>12</v>
      </c>
      <c r="C48" s="31" t="s">
        <v>224</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20.95" outlineLevel="2" x14ac:dyDescent="0.3">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4"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9"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outlineLevel="2" x14ac:dyDescent="0.3">
      <c r="A54" s="11"/>
      <c r="B54" s="11"/>
      <c r="C54" s="13"/>
      <c r="D54" s="44"/>
      <c r="E54" s="45"/>
      <c r="F54" s="12"/>
      <c r="G54" s="46"/>
      <c r="H54" s="46"/>
      <c r="I54" s="10"/>
      <c r="J54" s="47"/>
      <c r="K54" s="47"/>
      <c r="L54" s="47"/>
      <c r="M54" s="47"/>
      <c r="N54" s="47"/>
    </row>
    <row r="55" spans="1:14" s="9" customFormat="1" ht="11.8" outlineLevel="2" x14ac:dyDescent="0.3">
      <c r="A55" s="11"/>
      <c r="B55" s="40" t="s">
        <v>2</v>
      </c>
      <c r="C55" s="6"/>
      <c r="D55" s="6"/>
      <c r="E55" s="45"/>
      <c r="F55" s="12"/>
      <c r="G55" s="46"/>
      <c r="H55" s="46"/>
      <c r="I55" s="10"/>
      <c r="J55" s="47"/>
      <c r="K55" s="47"/>
      <c r="L55" s="47"/>
      <c r="M55" s="47"/>
      <c r="N55" s="47"/>
    </row>
    <row r="56" spans="1:14" s="9" customFormat="1" ht="11.8" outlineLevel="2" x14ac:dyDescent="0.3">
      <c r="A56" s="11"/>
      <c r="B56" s="36" t="s">
        <v>1</v>
      </c>
      <c r="C56" s="6"/>
      <c r="D56" s="6"/>
      <c r="E56" s="45"/>
      <c r="F56" s="12"/>
      <c r="G56" s="46"/>
      <c r="H56" s="46"/>
      <c r="I56" s="10"/>
      <c r="J56" s="47"/>
      <c r="K56" s="47"/>
      <c r="L56" s="47"/>
      <c r="M56" s="47"/>
      <c r="N56" s="47"/>
    </row>
    <row r="57" spans="1:14" s="9" customFormat="1" ht="11.8" outlineLevel="2" x14ac:dyDescent="0.3">
      <c r="A57" s="11"/>
      <c r="B57" s="37" t="s">
        <v>0</v>
      </c>
      <c r="C57" s="6"/>
      <c r="D57" s="6"/>
      <c r="E57" s="45"/>
      <c r="F57" s="12"/>
      <c r="G57" s="46"/>
      <c r="H57" s="46"/>
      <c r="I57" s="10"/>
      <c r="J57" s="47"/>
      <c r="K57" s="47"/>
      <c r="L57" s="47"/>
      <c r="M57" s="47"/>
      <c r="N57" s="47"/>
    </row>
    <row r="58" spans="1:14" s="9" customFormat="1" outlineLevel="2" x14ac:dyDescent="0.3">
      <c r="A58" s="11"/>
      <c r="B58" s="11"/>
      <c r="C58" s="13"/>
      <c r="D58" s="13"/>
      <c r="E58" s="11"/>
      <c r="F58" s="12"/>
      <c r="G58" s="11"/>
      <c r="H58" s="11"/>
      <c r="I58" s="10"/>
      <c r="J58" s="10"/>
      <c r="K58" s="10"/>
      <c r="L58" s="10"/>
      <c r="M58" s="10"/>
      <c r="N58" s="10"/>
    </row>
    <row r="59" spans="1:14" ht="15.05" customHeight="1" x14ac:dyDescent="0.3">
      <c r="A59" s="55" t="s">
        <v>31</v>
      </c>
      <c r="B59" s="55"/>
      <c r="C59" s="55"/>
      <c r="D59" s="55"/>
      <c r="E59" s="55"/>
      <c r="F59" s="55"/>
      <c r="G59" s="55"/>
      <c r="H59" s="55"/>
      <c r="I59" s="55"/>
      <c r="J59" s="55"/>
      <c r="K59" s="55"/>
      <c r="L59" s="55"/>
      <c r="M59" s="55"/>
      <c r="N59" s="55"/>
    </row>
    <row r="60" spans="1:14" ht="15.05" customHeight="1" x14ac:dyDescent="0.3">
      <c r="A60" s="55" t="s">
        <v>30</v>
      </c>
      <c r="B60" s="55"/>
      <c r="C60" s="55"/>
      <c r="D60" s="55"/>
      <c r="E60" s="55"/>
      <c r="F60" s="55"/>
      <c r="G60" s="55"/>
      <c r="H60" s="55"/>
      <c r="I60" s="55"/>
      <c r="J60" s="55"/>
      <c r="K60" s="55"/>
      <c r="L60" s="55"/>
      <c r="M60" s="55"/>
      <c r="N60" s="55"/>
    </row>
    <row r="61" spans="1:14" ht="15.05" customHeight="1" x14ac:dyDescent="0.3">
      <c r="A61" s="55" t="s">
        <v>200</v>
      </c>
      <c r="B61" s="55"/>
      <c r="C61" s="55"/>
      <c r="D61" s="55"/>
      <c r="E61" s="55"/>
      <c r="F61" s="55"/>
      <c r="G61" s="55"/>
      <c r="H61" s="55"/>
      <c r="I61" s="55"/>
      <c r="J61" s="55"/>
      <c r="K61" s="55"/>
      <c r="L61" s="55"/>
      <c r="M61" s="55"/>
      <c r="N61" s="55"/>
    </row>
    <row r="62" spans="1:14" x14ac:dyDescent="0.3">
      <c r="F62" s="22"/>
      <c r="K62" s="21"/>
    </row>
    <row r="63" spans="1:14" ht="11.8" x14ac:dyDescent="0.3">
      <c r="C63" s="23"/>
      <c r="F63" s="22"/>
      <c r="K63" s="21"/>
    </row>
    <row r="64" spans="1:14" ht="14.4" x14ac:dyDescent="0.3">
      <c r="F64" s="22"/>
      <c r="K64" s="34">
        <f>+SUBTOTAL(9,K67:K69)</f>
        <v>270754495.98445976</v>
      </c>
      <c r="L64" s="34">
        <f>+SUBTOTAL(9,L67:L69)</f>
        <v>264611002.63199997</v>
      </c>
      <c r="M64" s="7"/>
      <c r="N64" s="7"/>
    </row>
    <row r="65" spans="1:14" s="20" customFormat="1" ht="20.95" customHeight="1" x14ac:dyDescent="0.3">
      <c r="A65" s="72" t="s">
        <v>194</v>
      </c>
      <c r="B65" s="72" t="s">
        <v>29</v>
      </c>
      <c r="C65" s="74" t="s">
        <v>28</v>
      </c>
      <c r="D65" s="74" t="s">
        <v>27</v>
      </c>
      <c r="E65" s="68" t="s">
        <v>26</v>
      </c>
      <c r="F65" s="68" t="s">
        <v>25</v>
      </c>
      <c r="G65" s="70" t="s">
        <v>24</v>
      </c>
      <c r="H65" s="71"/>
      <c r="I65" s="67" t="s">
        <v>23</v>
      </c>
      <c r="J65" s="67" t="s">
        <v>22</v>
      </c>
      <c r="K65" s="67" t="s">
        <v>21</v>
      </c>
      <c r="L65" s="67" t="s">
        <v>20</v>
      </c>
      <c r="M65" s="67" t="s">
        <v>190</v>
      </c>
      <c r="N65" s="67" t="s">
        <v>189</v>
      </c>
    </row>
    <row r="66" spans="1:14" s="20" customFormat="1" x14ac:dyDescent="0.3">
      <c r="A66" s="73"/>
      <c r="B66" s="73"/>
      <c r="C66" s="75"/>
      <c r="D66" s="75"/>
      <c r="E66" s="69"/>
      <c r="F66" s="69"/>
      <c r="G66" s="39" t="s">
        <v>19</v>
      </c>
      <c r="H66" s="39" t="s">
        <v>18</v>
      </c>
      <c r="I66" s="66"/>
      <c r="J66" s="66"/>
      <c r="K66" s="66"/>
      <c r="L66" s="66"/>
      <c r="M66" s="66"/>
      <c r="N66" s="66"/>
    </row>
    <row r="67" spans="1:14" s="9" customFormat="1" ht="20.95" outlineLevel="2" x14ac:dyDescent="0.3">
      <c r="A67" s="17" t="s">
        <v>17</v>
      </c>
      <c r="B67" s="17" t="s">
        <v>12</v>
      </c>
      <c r="C67" s="18" t="s">
        <v>221</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20.95" outlineLevel="2" x14ac:dyDescent="0.3">
      <c r="A68" s="17" t="s">
        <v>13</v>
      </c>
      <c r="B68" s="17" t="s">
        <v>12</v>
      </c>
      <c r="C68" s="18" t="s">
        <v>222</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48.8" customHeight="1" outlineLevel="2" x14ac:dyDescent="0.3">
      <c r="A69" s="17" t="s">
        <v>7</v>
      </c>
      <c r="B69" s="17" t="s">
        <v>6</v>
      </c>
      <c r="C69" s="18" t="s">
        <v>223</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outlineLevel="2" x14ac:dyDescent="0.3">
      <c r="A70" s="11"/>
      <c r="B70" s="11"/>
      <c r="C70" s="13"/>
      <c r="D70" s="13"/>
      <c r="E70" s="11"/>
      <c r="F70" s="12"/>
      <c r="G70" s="11"/>
      <c r="H70" s="11"/>
      <c r="I70" s="10"/>
      <c r="J70" s="10"/>
      <c r="K70" s="10"/>
      <c r="L70" s="10"/>
      <c r="M70" s="10"/>
      <c r="N70" s="10"/>
    </row>
    <row r="71" spans="1:14" s="9" customFormat="1" ht="13.1" outlineLevel="2" x14ac:dyDescent="0.3">
      <c r="E71" s="5"/>
      <c r="F71" s="4"/>
      <c r="G71" s="3"/>
      <c r="H71" s="3"/>
      <c r="I71" s="2"/>
      <c r="J71" s="2"/>
      <c r="K71" s="7"/>
      <c r="L71" s="10"/>
      <c r="M71" s="10"/>
      <c r="N71" s="10"/>
    </row>
    <row r="72" spans="1:14" s="9" customFormat="1" ht="13.1" outlineLevel="2" x14ac:dyDescent="0.3">
      <c r="E72" s="5"/>
      <c r="F72" s="4"/>
      <c r="G72" s="3"/>
      <c r="H72" s="3"/>
      <c r="I72" s="2"/>
      <c r="J72" s="2"/>
      <c r="K72" s="7"/>
      <c r="L72" s="10"/>
      <c r="M72" s="10"/>
      <c r="N72" s="10"/>
    </row>
    <row r="73" spans="1:14" s="9" customFormat="1" ht="13.1" outlineLevel="2" x14ac:dyDescent="0.3">
      <c r="E73" s="5"/>
      <c r="F73" s="4"/>
      <c r="G73" s="3"/>
      <c r="H73" s="3" t="s">
        <v>199</v>
      </c>
      <c r="I73" s="2">
        <v>20.399999999999999</v>
      </c>
      <c r="J73" s="2"/>
      <c r="K73" s="7"/>
      <c r="L73" s="10"/>
      <c r="M73" s="10"/>
      <c r="N73" s="10"/>
    </row>
    <row r="74" spans="1:14" s="9" customFormat="1" outlineLevel="2" x14ac:dyDescent="0.3">
      <c r="A74" s="11"/>
      <c r="B74" s="11"/>
      <c r="C74" s="13"/>
      <c r="D74" s="13"/>
      <c r="E74" s="11"/>
      <c r="F74" s="12"/>
      <c r="G74" s="11"/>
      <c r="H74" s="11"/>
      <c r="I74" s="10"/>
      <c r="J74" s="10"/>
      <c r="K74" s="10"/>
      <c r="L74" s="10"/>
      <c r="M74" s="10"/>
      <c r="N74" s="10"/>
    </row>
    <row r="75" spans="1:14" s="9" customFormat="1" outlineLevel="2" x14ac:dyDescent="0.3">
      <c r="A75" s="11"/>
      <c r="B75" s="11"/>
      <c r="C75" s="13"/>
      <c r="D75" s="13"/>
      <c r="E75" s="11"/>
      <c r="F75" s="12"/>
      <c r="G75" s="11"/>
      <c r="H75" s="11"/>
      <c r="I75" s="10"/>
      <c r="J75" s="10"/>
      <c r="K75" s="10"/>
      <c r="L75" s="10"/>
      <c r="M75" s="10"/>
      <c r="N75" s="10"/>
    </row>
    <row r="76" spans="1:14" ht="13.1" x14ac:dyDescent="0.3">
      <c r="A76" s="8"/>
      <c r="L76" s="7"/>
      <c r="M76" s="7"/>
      <c r="N76" s="7"/>
    </row>
    <row r="77" spans="1:14" ht="13.1" x14ac:dyDescent="0.3">
      <c r="A77" s="36"/>
      <c r="L77" s="7"/>
      <c r="M77" s="7"/>
      <c r="N77" s="7"/>
    </row>
    <row r="78" spans="1:14" ht="13.1" x14ac:dyDescent="0.3">
      <c r="A78" s="37"/>
      <c r="L78" s="7"/>
      <c r="M78" s="7"/>
      <c r="N78" s="7"/>
    </row>
    <row r="79" spans="1:14" x14ac:dyDescent="0.3">
      <c r="A79" s="38"/>
      <c r="B79" s="38"/>
    </row>
  </sheetData>
  <autoFilter ref="B7:L53">
    <filterColumn colId="5" showButton="0"/>
  </autoFilter>
  <mergeCells count="55">
    <mergeCell ref="A21:A22"/>
    <mergeCell ref="A23:A25"/>
    <mergeCell ref="B23:B25"/>
    <mergeCell ref="C23:C25"/>
    <mergeCell ref="D23:D25"/>
    <mergeCell ref="F23:F25"/>
    <mergeCell ref="D21:D22"/>
    <mergeCell ref="C21:C22"/>
    <mergeCell ref="B21:B22"/>
    <mergeCell ref="F21:F22"/>
    <mergeCell ref="B7:B8"/>
    <mergeCell ref="C7:C8"/>
    <mergeCell ref="D7:D8"/>
    <mergeCell ref="D14:D16"/>
    <mergeCell ref="C14:C16"/>
    <mergeCell ref="K7:K8"/>
    <mergeCell ref="L7:L8"/>
    <mergeCell ref="A65:A66"/>
    <mergeCell ref="B65:B66"/>
    <mergeCell ref="C65:C66"/>
    <mergeCell ref="D65:D66"/>
    <mergeCell ref="E65:E66"/>
    <mergeCell ref="A14:A16"/>
    <mergeCell ref="B14:B16"/>
    <mergeCell ref="E7:E8"/>
    <mergeCell ref="F7:F8"/>
    <mergeCell ref="G7:H7"/>
    <mergeCell ref="F14:F16"/>
    <mergeCell ref="G14:G16"/>
    <mergeCell ref="H14:H16"/>
    <mergeCell ref="A7:A8"/>
    <mergeCell ref="F65:F66"/>
    <mergeCell ref="N65:N66"/>
    <mergeCell ref="G65:H65"/>
    <mergeCell ref="I65:I66"/>
    <mergeCell ref="J65:J66"/>
    <mergeCell ref="K65:K66"/>
    <mergeCell ref="L65:L66"/>
    <mergeCell ref="M65:M66"/>
    <mergeCell ref="A60:N60"/>
    <mergeCell ref="A61:N61"/>
    <mergeCell ref="A1:N1"/>
    <mergeCell ref="A2:N2"/>
    <mergeCell ref="A3:N3"/>
    <mergeCell ref="A59:N59"/>
    <mergeCell ref="J23:J25"/>
    <mergeCell ref="J21:J22"/>
    <mergeCell ref="J14:J16"/>
    <mergeCell ref="I14:I16"/>
    <mergeCell ref="I21:I22"/>
    <mergeCell ref="I23:I25"/>
    <mergeCell ref="M7:M8"/>
    <mergeCell ref="N7:N8"/>
    <mergeCell ref="I7:I8"/>
    <mergeCell ref="J7:J8"/>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view="pageBreakPreview" zoomScaleNormal="100" zoomScaleSheetLayoutView="100" workbookViewId="0">
      <selection activeCell="C11" sqref="C11"/>
    </sheetView>
  </sheetViews>
  <sheetFormatPr baseColWidth="10" defaultColWidth="11.5546875" defaultRowHeight="10.5" outlineLevelRow="2" x14ac:dyDescent="0.3"/>
  <cols>
    <col min="1" max="1" width="3.5546875" style="5" customWidth="1"/>
    <col min="2" max="2" width="5.33203125" style="5" bestFit="1" customWidth="1"/>
    <col min="3" max="4" width="30.6640625" style="6" customWidth="1"/>
    <col min="5" max="5" width="8.109375" style="5" customWidth="1"/>
    <col min="6" max="6" width="14.44140625" style="4" customWidth="1"/>
    <col min="7" max="7" width="10.109375" style="52" customWidth="1"/>
    <col min="8" max="8" width="12.33203125" style="52" customWidth="1"/>
    <col min="9" max="9" width="16.5546875" style="2" customWidth="1"/>
    <col min="10" max="10" width="11.6640625" style="2" customWidth="1"/>
    <col min="11" max="12" width="14.88671875" style="2" bestFit="1" customWidth="1"/>
    <col min="13" max="13" width="12.6640625" style="2" bestFit="1" customWidth="1"/>
    <col min="14" max="14" width="12.77734375" style="2" customWidth="1"/>
    <col min="15" max="16384" width="11.5546875" style="1"/>
  </cols>
  <sheetData>
    <row r="1" spans="1:14" ht="15.05" customHeight="1" x14ac:dyDescent="0.3">
      <c r="A1" s="55" t="s">
        <v>31</v>
      </c>
      <c r="B1" s="55"/>
      <c r="C1" s="55"/>
      <c r="D1" s="55"/>
      <c r="E1" s="55"/>
      <c r="F1" s="55"/>
      <c r="G1" s="55"/>
      <c r="H1" s="55"/>
      <c r="I1" s="55"/>
      <c r="J1" s="55"/>
      <c r="K1" s="55"/>
      <c r="L1" s="55"/>
      <c r="M1" s="55"/>
      <c r="N1" s="55"/>
    </row>
    <row r="2" spans="1:14" ht="15.05" customHeight="1" x14ac:dyDescent="0.3">
      <c r="A2" s="55" t="s">
        <v>30</v>
      </c>
      <c r="B2" s="55"/>
      <c r="C2" s="55"/>
      <c r="D2" s="55"/>
      <c r="E2" s="55"/>
      <c r="F2" s="55"/>
      <c r="G2" s="55"/>
      <c r="H2" s="55"/>
      <c r="I2" s="55"/>
      <c r="J2" s="55"/>
      <c r="K2" s="55"/>
      <c r="L2" s="55"/>
      <c r="M2" s="55"/>
      <c r="N2" s="55"/>
    </row>
    <row r="3" spans="1:14" ht="15.05" customHeight="1" x14ac:dyDescent="0.3">
      <c r="A3" s="55" t="s">
        <v>200</v>
      </c>
      <c r="B3" s="55"/>
      <c r="C3" s="55"/>
      <c r="D3" s="55"/>
      <c r="E3" s="55"/>
      <c r="F3" s="55"/>
      <c r="G3" s="55"/>
      <c r="H3" s="55"/>
      <c r="I3" s="55"/>
      <c r="J3" s="55"/>
      <c r="K3" s="55"/>
      <c r="L3" s="55"/>
      <c r="M3" s="55"/>
      <c r="N3" s="55"/>
    </row>
    <row r="4" spans="1:14" x14ac:dyDescent="0.3">
      <c r="F4" s="22"/>
      <c r="K4" s="21"/>
    </row>
    <row r="5" spans="1:14" ht="11.8" x14ac:dyDescent="0.3">
      <c r="C5" s="23"/>
      <c r="F5" s="22"/>
      <c r="K5" s="21"/>
    </row>
    <row r="6" spans="1:14" x14ac:dyDescent="0.3">
      <c r="F6" s="22"/>
      <c r="K6" s="43"/>
      <c r="L6" s="43"/>
      <c r="M6" s="43"/>
      <c r="N6" s="43"/>
    </row>
    <row r="7" spans="1:14" s="20" customFormat="1" ht="20.95" customHeight="1" x14ac:dyDescent="0.3">
      <c r="A7" s="72" t="s">
        <v>194</v>
      </c>
      <c r="B7" s="72" t="s">
        <v>29</v>
      </c>
      <c r="C7" s="74" t="s">
        <v>28</v>
      </c>
      <c r="D7" s="74" t="s">
        <v>27</v>
      </c>
      <c r="E7" s="68" t="s">
        <v>26</v>
      </c>
      <c r="F7" s="68" t="s">
        <v>25</v>
      </c>
      <c r="G7" s="70" t="s">
        <v>24</v>
      </c>
      <c r="H7" s="71"/>
      <c r="I7" s="67" t="s">
        <v>23</v>
      </c>
      <c r="J7" s="67" t="s">
        <v>22</v>
      </c>
      <c r="K7" s="67" t="s">
        <v>21</v>
      </c>
      <c r="L7" s="67" t="s">
        <v>20</v>
      </c>
      <c r="M7" s="67" t="s">
        <v>190</v>
      </c>
      <c r="N7" s="67" t="s">
        <v>189</v>
      </c>
    </row>
    <row r="8" spans="1:14" s="20" customFormat="1" x14ac:dyDescent="0.3">
      <c r="A8" s="73"/>
      <c r="B8" s="73"/>
      <c r="C8" s="75"/>
      <c r="D8" s="75"/>
      <c r="E8" s="69"/>
      <c r="F8" s="69"/>
      <c r="G8" s="51" t="s">
        <v>19</v>
      </c>
      <c r="H8" s="51" t="s">
        <v>18</v>
      </c>
      <c r="I8" s="66"/>
      <c r="J8" s="66"/>
      <c r="K8" s="66"/>
      <c r="L8" s="66"/>
      <c r="M8" s="66"/>
      <c r="N8" s="66"/>
    </row>
    <row r="9" spans="1:14" s="9" customFormat="1" ht="20.95" outlineLevel="2" x14ac:dyDescent="0.3">
      <c r="A9" s="17" t="s">
        <v>17</v>
      </c>
      <c r="B9" s="17" t="s">
        <v>12</v>
      </c>
      <c r="C9" s="18" t="s">
        <v>226</v>
      </c>
      <c r="D9" s="18" t="s">
        <v>15</v>
      </c>
      <c r="E9" s="17" t="s">
        <v>9</v>
      </c>
      <c r="F9" s="16" t="s">
        <v>14</v>
      </c>
      <c r="G9" s="15">
        <v>44344</v>
      </c>
      <c r="H9" s="15">
        <v>44926</v>
      </c>
      <c r="I9" s="35">
        <v>2552000</v>
      </c>
      <c r="J9" s="35">
        <v>0</v>
      </c>
      <c r="K9" s="35">
        <v>954263.63</v>
      </c>
      <c r="L9" s="35">
        <f>32593821.948/20.4</f>
        <v>1597736.37</v>
      </c>
      <c r="M9" s="35">
        <v>0</v>
      </c>
      <c r="N9" s="35">
        <v>0</v>
      </c>
    </row>
    <row r="10" spans="1:14" s="9" customFormat="1" ht="20.95" outlineLevel="2" x14ac:dyDescent="0.3">
      <c r="A10" s="17" t="s">
        <v>13</v>
      </c>
      <c r="B10" s="17" t="s">
        <v>12</v>
      </c>
      <c r="C10" s="18" t="s">
        <v>227</v>
      </c>
      <c r="D10" s="18" t="s">
        <v>10</v>
      </c>
      <c r="E10" s="17" t="s">
        <v>9</v>
      </c>
      <c r="F10" s="16" t="s">
        <v>8</v>
      </c>
      <c r="G10" s="15">
        <v>44197</v>
      </c>
      <c r="H10" s="15">
        <v>44926</v>
      </c>
      <c r="I10" s="35">
        <v>22290463.949999999</v>
      </c>
      <c r="J10" s="35">
        <v>0</v>
      </c>
      <c r="K10" s="35">
        <v>11145231.98</v>
      </c>
      <c r="L10" s="35">
        <f>227362732.188/20.4</f>
        <v>11145231.970000001</v>
      </c>
      <c r="M10" s="35">
        <v>0</v>
      </c>
      <c r="N10" s="35">
        <v>0</v>
      </c>
    </row>
    <row r="11" spans="1:14" s="9" customFormat="1" ht="48.8" customHeight="1" outlineLevel="2" x14ac:dyDescent="0.3">
      <c r="A11" s="17" t="s">
        <v>7</v>
      </c>
      <c r="B11" s="17" t="s">
        <v>6</v>
      </c>
      <c r="C11" s="18" t="s">
        <v>223</v>
      </c>
      <c r="D11" s="18" t="s">
        <v>3</v>
      </c>
      <c r="E11" s="17" t="s">
        <v>4</v>
      </c>
      <c r="F11" s="48" t="s">
        <v>225</v>
      </c>
      <c r="G11" s="15">
        <v>43466</v>
      </c>
      <c r="H11" s="15">
        <v>44561</v>
      </c>
      <c r="I11" s="35">
        <f>+J11+K11+L11</f>
        <v>456318.48</v>
      </c>
      <c r="J11" s="35">
        <v>0</v>
      </c>
      <c r="K11" s="35">
        <f>228159.24</f>
        <v>228159.24</v>
      </c>
      <c r="L11" s="35">
        <f>4654448.496/20.4</f>
        <v>228159.24000000002</v>
      </c>
      <c r="M11" s="35">
        <v>0</v>
      </c>
      <c r="N11" s="35">
        <v>0</v>
      </c>
    </row>
    <row r="12" spans="1:14" s="9" customFormat="1" outlineLevel="2" x14ac:dyDescent="0.3">
      <c r="A12" s="11"/>
      <c r="B12" s="11"/>
      <c r="C12" s="13"/>
      <c r="D12" s="13"/>
      <c r="E12" s="11"/>
      <c r="F12" s="12"/>
      <c r="G12" s="11"/>
      <c r="H12" s="11"/>
      <c r="I12" s="10"/>
      <c r="J12" s="10"/>
      <c r="K12" s="10"/>
      <c r="L12" s="10"/>
      <c r="M12" s="10"/>
      <c r="N12" s="10"/>
    </row>
    <row r="13" spans="1:14" s="9" customFormat="1" ht="13.1" outlineLevel="2" x14ac:dyDescent="0.3">
      <c r="E13" s="5"/>
      <c r="F13" s="4"/>
      <c r="G13" s="52"/>
      <c r="H13" s="52"/>
      <c r="I13" s="2"/>
      <c r="J13" s="2"/>
      <c r="K13" s="7"/>
      <c r="L13" s="10"/>
      <c r="M13" s="10"/>
      <c r="N13" s="10"/>
    </row>
    <row r="14" spans="1:14" s="9" customFormat="1" ht="13.1" outlineLevel="2" x14ac:dyDescent="0.3">
      <c r="E14" s="5"/>
      <c r="F14" s="4"/>
      <c r="G14" s="52"/>
      <c r="H14" s="52"/>
      <c r="I14" s="2"/>
      <c r="J14" s="2"/>
      <c r="K14" s="7"/>
      <c r="L14" s="10"/>
      <c r="M14" s="10"/>
      <c r="N14" s="10"/>
    </row>
    <row r="15" spans="1:14" s="9" customFormat="1" ht="13.1" outlineLevel="2" x14ac:dyDescent="0.3">
      <c r="E15" s="5"/>
      <c r="F15" s="4"/>
      <c r="G15" s="52"/>
      <c r="H15" s="53" t="s">
        <v>199</v>
      </c>
      <c r="I15" s="54">
        <v>20.399999999999999</v>
      </c>
      <c r="J15" s="54"/>
      <c r="K15" s="7"/>
      <c r="L15" s="10"/>
      <c r="M15" s="10"/>
      <c r="N15" s="10"/>
    </row>
    <row r="16" spans="1:14" s="9" customFormat="1" outlineLevel="2" x14ac:dyDescent="0.3">
      <c r="A16" s="11"/>
      <c r="B16" s="11"/>
      <c r="C16" s="13"/>
      <c r="D16" s="13"/>
      <c r="E16" s="11"/>
      <c r="F16" s="12"/>
      <c r="G16" s="11"/>
      <c r="H16" s="11"/>
      <c r="I16" s="10"/>
      <c r="J16" s="10"/>
      <c r="K16" s="10"/>
      <c r="L16" s="10"/>
      <c r="M16" s="10"/>
      <c r="N16" s="10"/>
    </row>
    <row r="17" spans="1:14" s="9" customFormat="1" outlineLevel="2" x14ac:dyDescent="0.3">
      <c r="A17" s="11"/>
      <c r="B17" s="11"/>
      <c r="C17" s="13"/>
      <c r="D17" s="13"/>
      <c r="E17" s="11"/>
      <c r="F17" s="12"/>
      <c r="G17" s="11"/>
      <c r="H17" s="11"/>
      <c r="I17" s="10"/>
      <c r="J17" s="10"/>
      <c r="K17" s="10"/>
      <c r="L17" s="10"/>
      <c r="M17" s="10"/>
      <c r="N17" s="10"/>
    </row>
    <row r="18" spans="1:14" ht="13.1" x14ac:dyDescent="0.3">
      <c r="A18" s="8"/>
      <c r="L18" s="7"/>
      <c r="M18" s="7"/>
      <c r="N18" s="7"/>
    </row>
    <row r="19" spans="1:14" ht="13.1" x14ac:dyDescent="0.3">
      <c r="A19" s="36"/>
      <c r="L19" s="7"/>
      <c r="M19" s="7"/>
      <c r="N19" s="7"/>
    </row>
    <row r="20" spans="1:14" ht="13.1" x14ac:dyDescent="0.3">
      <c r="A20" s="37"/>
      <c r="L20" s="7"/>
      <c r="M20" s="7"/>
      <c r="N20" s="7"/>
    </row>
    <row r="21" spans="1:14" x14ac:dyDescent="0.3">
      <c r="A21" s="38"/>
      <c r="B21" s="38"/>
    </row>
  </sheetData>
  <mergeCells count="16">
    <mergeCell ref="A1:N1"/>
    <mergeCell ref="A2:N2"/>
    <mergeCell ref="A3:N3"/>
    <mergeCell ref="A7:A8"/>
    <mergeCell ref="B7:B8"/>
    <mergeCell ref="C7:C8"/>
    <mergeCell ref="D7:D8"/>
    <mergeCell ref="E7:E8"/>
    <mergeCell ref="F7:F8"/>
    <mergeCell ref="N7:N8"/>
    <mergeCell ref="G7:H7"/>
    <mergeCell ref="I7:I8"/>
    <mergeCell ref="J7:J8"/>
    <mergeCell ref="K7:K8"/>
    <mergeCell ref="L7:L8"/>
    <mergeCell ref="M7:M8"/>
  </mergeCells>
  <pageMargins left="0.23622047244094491" right="0.23622047244094491" top="0.74803149606299213" bottom="0.74803149606299213" header="0.31496062992125984" footer="0.31496062992125984"/>
  <pageSetup scale="67"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view="pageBreakPreview" topLeftCell="A54" zoomScale="60" zoomScaleNormal="100" workbookViewId="0">
      <selection activeCell="J69" sqref="J69"/>
    </sheetView>
  </sheetViews>
  <sheetFormatPr baseColWidth="10" defaultColWidth="11.5546875" defaultRowHeight="10.5" outlineLevelRow="2" x14ac:dyDescent="0.3"/>
  <cols>
    <col min="1" max="1" width="3.5546875" style="5" customWidth="1"/>
    <col min="2" max="2" width="5.33203125" style="5" bestFit="1" customWidth="1"/>
    <col min="3" max="4" width="30.6640625" style="6" customWidth="1"/>
    <col min="5" max="5" width="8.109375" style="5" customWidth="1"/>
    <col min="6" max="6" width="14.44140625" style="4" customWidth="1"/>
    <col min="7" max="8" width="10.109375" style="3" customWidth="1"/>
    <col min="9" max="9" width="12.109375" style="2" customWidth="1"/>
    <col min="10" max="10" width="11.6640625" style="2" customWidth="1"/>
    <col min="11" max="12" width="14.88671875" style="2" bestFit="1" customWidth="1"/>
    <col min="13" max="13" width="11.6640625" style="2" customWidth="1"/>
    <col min="14" max="14" width="10.88671875" style="2" bestFit="1" customWidth="1"/>
    <col min="15" max="16384" width="11.5546875" style="1"/>
  </cols>
  <sheetData>
    <row r="1" spans="1:14" ht="15.05" customHeight="1" x14ac:dyDescent="0.3">
      <c r="A1" s="55" t="s">
        <v>31</v>
      </c>
      <c r="B1" s="55"/>
      <c r="C1" s="55"/>
      <c r="D1" s="55"/>
      <c r="E1" s="55"/>
      <c r="F1" s="55"/>
      <c r="G1" s="55"/>
      <c r="H1" s="55"/>
      <c r="I1" s="55"/>
      <c r="J1" s="55"/>
      <c r="K1" s="55"/>
      <c r="L1" s="55"/>
      <c r="M1" s="55"/>
      <c r="N1" s="55"/>
    </row>
    <row r="2" spans="1:14" ht="15.05" customHeight="1" x14ac:dyDescent="0.3">
      <c r="A2" s="55" t="s">
        <v>30</v>
      </c>
      <c r="B2" s="55"/>
      <c r="C2" s="55"/>
      <c r="D2" s="55"/>
      <c r="E2" s="55"/>
      <c r="F2" s="55"/>
      <c r="G2" s="55"/>
      <c r="H2" s="55"/>
      <c r="I2" s="55"/>
      <c r="J2" s="55"/>
      <c r="K2" s="55"/>
      <c r="L2" s="55"/>
      <c r="M2" s="55"/>
      <c r="N2" s="55"/>
    </row>
    <row r="3" spans="1:14" ht="15.05" customHeight="1" x14ac:dyDescent="0.3">
      <c r="A3" s="55" t="s">
        <v>191</v>
      </c>
      <c r="B3" s="55"/>
      <c r="C3" s="55"/>
      <c r="D3" s="55"/>
      <c r="E3" s="55"/>
      <c r="F3" s="55"/>
      <c r="G3" s="55"/>
      <c r="H3" s="55"/>
      <c r="I3" s="55"/>
      <c r="J3" s="55"/>
      <c r="K3" s="55"/>
      <c r="L3" s="55"/>
      <c r="M3" s="55"/>
      <c r="N3" s="55"/>
    </row>
    <row r="4" spans="1:14" x14ac:dyDescent="0.3">
      <c r="F4" s="22"/>
      <c r="K4" s="21"/>
    </row>
    <row r="5" spans="1:14" x14ac:dyDescent="0.3">
      <c r="C5" s="24"/>
      <c r="F5" s="22"/>
      <c r="J5" s="41" t="s">
        <v>193</v>
      </c>
      <c r="K5" s="42">
        <f>K6+K64</f>
        <v>2782628273.1754022</v>
      </c>
      <c r="L5" s="42">
        <f>L6+L64</f>
        <v>3315362559.8313432</v>
      </c>
      <c r="M5" s="42">
        <f>K5-L5</f>
        <v>-532734286.65594101</v>
      </c>
    </row>
    <row r="6" spans="1:14"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7" customHeight="1" x14ac:dyDescent="0.3">
      <c r="A7" s="72" t="s">
        <v>194</v>
      </c>
      <c r="B7" s="72" t="s">
        <v>29</v>
      </c>
      <c r="C7" s="74" t="s">
        <v>28</v>
      </c>
      <c r="D7" s="74" t="s">
        <v>27</v>
      </c>
      <c r="E7" s="68" t="s">
        <v>26</v>
      </c>
      <c r="F7" s="68" t="s">
        <v>25</v>
      </c>
      <c r="G7" s="70" t="s">
        <v>24</v>
      </c>
      <c r="H7" s="71"/>
      <c r="I7" s="67" t="s">
        <v>23</v>
      </c>
      <c r="J7" s="67" t="s">
        <v>22</v>
      </c>
      <c r="K7" s="67" t="s">
        <v>21</v>
      </c>
      <c r="L7" s="65" t="s">
        <v>20</v>
      </c>
      <c r="M7" s="65" t="s">
        <v>190</v>
      </c>
      <c r="N7" s="65" t="s">
        <v>189</v>
      </c>
    </row>
    <row r="8" spans="1:14" s="20" customFormat="1" ht="21.6" customHeight="1" x14ac:dyDescent="0.3">
      <c r="A8" s="73"/>
      <c r="B8" s="73"/>
      <c r="C8" s="75"/>
      <c r="D8" s="75"/>
      <c r="E8" s="69"/>
      <c r="F8" s="69"/>
      <c r="G8" s="39" t="s">
        <v>19</v>
      </c>
      <c r="H8" s="39" t="s">
        <v>18</v>
      </c>
      <c r="I8" s="66"/>
      <c r="J8" s="66"/>
      <c r="K8" s="66"/>
      <c r="L8" s="66"/>
      <c r="M8" s="66"/>
      <c r="N8" s="66"/>
    </row>
    <row r="9" spans="1:14" s="9" customFormat="1" ht="41.9" outlineLevel="2" x14ac:dyDescent="0.3">
      <c r="A9" s="17" t="s">
        <v>17</v>
      </c>
      <c r="B9" s="17" t="s">
        <v>166</v>
      </c>
      <c r="C9" s="31" t="s">
        <v>188</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20.95" outlineLevel="2" x14ac:dyDescent="0.3">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outlineLevel="2" x14ac:dyDescent="0.3">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outlineLevel="2" x14ac:dyDescent="0.3">
      <c r="A14" s="76" t="s">
        <v>175</v>
      </c>
      <c r="B14" s="76" t="s">
        <v>146</v>
      </c>
      <c r="C14" s="85" t="s">
        <v>145</v>
      </c>
      <c r="D14" s="85" t="s">
        <v>144</v>
      </c>
      <c r="E14" s="17" t="s">
        <v>165</v>
      </c>
      <c r="F14" s="79" t="s">
        <v>143</v>
      </c>
      <c r="G14" s="82">
        <v>43509</v>
      </c>
      <c r="H14" s="82">
        <v>45565</v>
      </c>
      <c r="I14" s="59">
        <v>3634047329.9000001</v>
      </c>
      <c r="J14" s="56">
        <v>1146778699.0999999</v>
      </c>
      <c r="K14" s="33">
        <v>2589414.6</v>
      </c>
      <c r="L14" s="33">
        <v>2589414.6</v>
      </c>
      <c r="M14" s="33">
        <v>2589414.6</v>
      </c>
      <c r="N14" s="33">
        <v>497453726.16000003</v>
      </c>
    </row>
    <row r="15" spans="1:14" s="9" customFormat="1" outlineLevel="2" x14ac:dyDescent="0.3">
      <c r="A15" s="77"/>
      <c r="B15" s="77"/>
      <c r="C15" s="86"/>
      <c r="D15" s="86"/>
      <c r="E15" s="17" t="s">
        <v>155</v>
      </c>
      <c r="F15" s="80"/>
      <c r="G15" s="83"/>
      <c r="H15" s="83"/>
      <c r="I15" s="60"/>
      <c r="J15" s="57"/>
      <c r="K15" s="33">
        <v>2589414.6</v>
      </c>
      <c r="L15" s="33">
        <v>3393603.12</v>
      </c>
      <c r="M15" s="33">
        <v>3393603.12</v>
      </c>
      <c r="N15" s="33">
        <v>0</v>
      </c>
    </row>
    <row r="16" spans="1:14" s="9" customFormat="1" outlineLevel="2" x14ac:dyDescent="0.3">
      <c r="A16" s="78"/>
      <c r="B16" s="78"/>
      <c r="C16" s="87"/>
      <c r="D16" s="87"/>
      <c r="E16" s="17" t="s">
        <v>140</v>
      </c>
      <c r="F16" s="81"/>
      <c r="G16" s="84"/>
      <c r="H16" s="84"/>
      <c r="I16" s="61"/>
      <c r="J16" s="58"/>
      <c r="K16" s="33">
        <v>2589414.6</v>
      </c>
      <c r="L16" s="33">
        <v>657288617.15999997</v>
      </c>
      <c r="M16" s="33">
        <v>657288617.15999997</v>
      </c>
      <c r="N16" s="33">
        <v>0</v>
      </c>
    </row>
    <row r="17" spans="1:14" s="9" customFormat="1" ht="41.9" outlineLevel="2" x14ac:dyDescent="0.3">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73.349999999999994" outlineLevel="2" x14ac:dyDescent="0.3">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0.95" outlineLevel="2" x14ac:dyDescent="0.3">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outlineLevel="2" x14ac:dyDescent="0.3">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2" customHeight="1" outlineLevel="2" x14ac:dyDescent="0.3">
      <c r="A21" s="76" t="s">
        <v>63</v>
      </c>
      <c r="B21" s="76" t="s">
        <v>12</v>
      </c>
      <c r="C21" s="85" t="s">
        <v>153</v>
      </c>
      <c r="D21" s="85" t="s">
        <v>152</v>
      </c>
      <c r="E21" s="17" t="s">
        <v>155</v>
      </c>
      <c r="F21" s="91" t="s">
        <v>150</v>
      </c>
      <c r="G21" s="15">
        <v>43712</v>
      </c>
      <c r="H21" s="15">
        <v>45260</v>
      </c>
      <c r="I21" s="62">
        <v>490523428.31999999</v>
      </c>
      <c r="J21" s="56">
        <f>17894437.86+123386689.08</f>
        <v>141281126.94</v>
      </c>
      <c r="K21" s="33">
        <v>66790441.965600006</v>
      </c>
      <c r="L21" s="33">
        <v>65996384.45040001</v>
      </c>
      <c r="M21" s="33">
        <v>56465730.9252</v>
      </c>
      <c r="N21" s="33">
        <v>0</v>
      </c>
    </row>
    <row r="22" spans="1:14" s="9" customFormat="1" ht="25.2" customHeight="1" outlineLevel="2" x14ac:dyDescent="0.3">
      <c r="A22" s="78"/>
      <c r="B22" s="78"/>
      <c r="C22" s="87"/>
      <c r="D22" s="87"/>
      <c r="E22" s="17" t="s">
        <v>151</v>
      </c>
      <c r="F22" s="92"/>
      <c r="G22" s="15">
        <v>43712</v>
      </c>
      <c r="H22" s="15">
        <v>45260</v>
      </c>
      <c r="I22" s="63"/>
      <c r="J22" s="58"/>
      <c r="K22" s="33">
        <v>55670164.270000003</v>
      </c>
      <c r="L22" s="33">
        <v>56219142.309600003</v>
      </c>
      <c r="M22" s="33">
        <v>48100437.454800002</v>
      </c>
      <c r="N22" s="33">
        <v>0</v>
      </c>
    </row>
    <row r="23" spans="1:14" s="9" customFormat="1" ht="30.8" customHeight="1" outlineLevel="2" x14ac:dyDescent="0.3">
      <c r="A23" s="93" t="s">
        <v>163</v>
      </c>
      <c r="B23" s="93" t="s">
        <v>12</v>
      </c>
      <c r="C23" s="85" t="s">
        <v>203</v>
      </c>
      <c r="D23" s="85" t="s">
        <v>141</v>
      </c>
      <c r="E23" s="17" t="s">
        <v>155</v>
      </c>
      <c r="F23" s="88" t="s">
        <v>139</v>
      </c>
      <c r="G23" s="15">
        <v>43942</v>
      </c>
      <c r="H23" s="15">
        <v>45536</v>
      </c>
      <c r="I23" s="62">
        <v>924427776.97000003</v>
      </c>
      <c r="J23" s="56">
        <v>233352421.44</v>
      </c>
      <c r="K23" s="33">
        <v>138642226.26601872</v>
      </c>
      <c r="L23" s="33">
        <v>138642226.26601872</v>
      </c>
      <c r="M23" s="33">
        <v>138642226.26601872</v>
      </c>
      <c r="N23" s="33">
        <v>74857324.327455461</v>
      </c>
    </row>
    <row r="24" spans="1:14" s="9" customFormat="1" ht="30.8" customHeight="1" outlineLevel="2" x14ac:dyDescent="0.3">
      <c r="A24" s="89"/>
      <c r="B24" s="89"/>
      <c r="C24" s="94"/>
      <c r="D24" s="94"/>
      <c r="E24" s="17" t="s">
        <v>148</v>
      </c>
      <c r="F24" s="89"/>
      <c r="G24" s="15">
        <v>43942</v>
      </c>
      <c r="H24" s="15">
        <v>45536</v>
      </c>
      <c r="I24" s="64"/>
      <c r="J24" s="57"/>
      <c r="K24" s="33">
        <v>10964356.107986141</v>
      </c>
      <c r="L24" s="33">
        <v>10964356.107986141</v>
      </c>
      <c r="M24" s="33">
        <v>10964356.107986141</v>
      </c>
      <c r="N24" s="33">
        <v>5484355.0995550193</v>
      </c>
    </row>
    <row r="25" spans="1:14" s="9" customFormat="1" ht="30.8" customHeight="1" outlineLevel="2" x14ac:dyDescent="0.3">
      <c r="A25" s="90"/>
      <c r="B25" s="90"/>
      <c r="C25" s="95"/>
      <c r="D25" s="95"/>
      <c r="E25" s="17" t="s">
        <v>140</v>
      </c>
      <c r="F25" s="90"/>
      <c r="G25" s="15">
        <v>43942</v>
      </c>
      <c r="H25" s="15">
        <v>45536</v>
      </c>
      <c r="I25" s="63"/>
      <c r="J25" s="58"/>
      <c r="K25" s="33">
        <v>45694440.622137628</v>
      </c>
      <c r="L25" s="33">
        <v>45694440.622137628</v>
      </c>
      <c r="M25" s="33">
        <v>45694440.622137628</v>
      </c>
      <c r="N25" s="33">
        <v>24830607.3811641</v>
      </c>
    </row>
    <row r="26" spans="1:14" s="9" customFormat="1" ht="36.65" customHeight="1" outlineLevel="2" x14ac:dyDescent="0.3">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26.2" customHeight="1" outlineLevel="2" x14ac:dyDescent="0.3">
      <c r="A27" s="17" t="s">
        <v>161</v>
      </c>
      <c r="B27" s="17" t="s">
        <v>12</v>
      </c>
      <c r="C27" s="31" t="s">
        <v>156</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52.4" outlineLevel="2" x14ac:dyDescent="0.3">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41.9" outlineLevel="2" x14ac:dyDescent="0.3">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31.45" outlineLevel="2" x14ac:dyDescent="0.3">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31.45" outlineLevel="2" x14ac:dyDescent="0.3">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52.4" outlineLevel="2" x14ac:dyDescent="0.3">
      <c r="A32" s="17" t="s">
        <v>142</v>
      </c>
      <c r="B32" s="17" t="s">
        <v>78</v>
      </c>
      <c r="C32" s="31" t="s">
        <v>121</v>
      </c>
      <c r="D32" s="31" t="s">
        <v>116</v>
      </c>
      <c r="E32" s="17" t="s">
        <v>115</v>
      </c>
      <c r="F32" s="16" t="s">
        <v>120</v>
      </c>
      <c r="G32" s="15" t="s">
        <v>119</v>
      </c>
      <c r="H32" s="15">
        <v>44926</v>
      </c>
      <c r="I32" s="19">
        <v>13700000</v>
      </c>
      <c r="J32" s="33">
        <v>0</v>
      </c>
      <c r="K32" s="33">
        <v>4536180</v>
      </c>
      <c r="L32" s="33">
        <v>9164000</v>
      </c>
      <c r="M32" s="33">
        <v>0</v>
      </c>
      <c r="N32" s="33">
        <v>0</v>
      </c>
    </row>
    <row r="33" spans="1:14" s="9" customFormat="1" ht="31.45" outlineLevel="2" x14ac:dyDescent="0.3">
      <c r="A33" s="17" t="s">
        <v>138</v>
      </c>
      <c r="B33" s="17" t="s">
        <v>78</v>
      </c>
      <c r="C33" s="31" t="s">
        <v>117</v>
      </c>
      <c r="D33" s="31" t="s">
        <v>116</v>
      </c>
      <c r="E33" s="17" t="s">
        <v>115</v>
      </c>
      <c r="F33" s="16" t="s">
        <v>114</v>
      </c>
      <c r="G33" s="15" t="s">
        <v>113</v>
      </c>
      <c r="H33" s="15">
        <v>44926</v>
      </c>
      <c r="I33" s="19">
        <v>152905284</v>
      </c>
      <c r="J33" s="33">
        <v>0</v>
      </c>
      <c r="K33" s="33">
        <v>59119284</v>
      </c>
      <c r="L33" s="33">
        <v>93786000</v>
      </c>
      <c r="M33" s="33">
        <v>0</v>
      </c>
      <c r="N33" s="33">
        <v>0</v>
      </c>
    </row>
    <row r="34" spans="1:14" s="9" customFormat="1" ht="31.45" outlineLevel="2" x14ac:dyDescent="0.3">
      <c r="A34" s="17" t="s">
        <v>134</v>
      </c>
      <c r="B34" s="17" t="s">
        <v>12</v>
      </c>
      <c r="C34" s="31" t="s">
        <v>111</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1.45" outlineLevel="2" x14ac:dyDescent="0.3">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41.9" outlineLevel="2" x14ac:dyDescent="0.3">
      <c r="A36" s="17" t="s">
        <v>127</v>
      </c>
      <c r="B36" s="17" t="s">
        <v>12</v>
      </c>
      <c r="C36" s="31" t="s">
        <v>103</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41.9" outlineLevel="2" x14ac:dyDescent="0.3">
      <c r="A37" s="17" t="s">
        <v>122</v>
      </c>
      <c r="B37" s="17" t="s">
        <v>12</v>
      </c>
      <c r="C37" s="31" t="s">
        <v>98</v>
      </c>
      <c r="D37" s="31" t="s">
        <v>97</v>
      </c>
      <c r="E37" s="17" t="s">
        <v>9</v>
      </c>
      <c r="F37" s="16" t="s">
        <v>96</v>
      </c>
      <c r="G37" s="15">
        <v>44197</v>
      </c>
      <c r="H37" s="15">
        <v>44926</v>
      </c>
      <c r="I37" s="19">
        <v>149985520</v>
      </c>
      <c r="J37" s="33">
        <v>0</v>
      </c>
      <c r="K37" s="33">
        <v>74992760</v>
      </c>
      <c r="L37" s="33">
        <v>74992760</v>
      </c>
      <c r="M37" s="33">
        <v>0</v>
      </c>
      <c r="N37" s="33">
        <v>0</v>
      </c>
    </row>
    <row r="38" spans="1:14" s="9" customFormat="1" ht="94.25" outlineLevel="2" x14ac:dyDescent="0.3">
      <c r="A38" s="17" t="s">
        <v>118</v>
      </c>
      <c r="B38" s="17" t="s">
        <v>12</v>
      </c>
      <c r="C38" s="31" t="s">
        <v>94</v>
      </c>
      <c r="D38" s="31" t="s">
        <v>93</v>
      </c>
      <c r="E38" s="17" t="s">
        <v>9</v>
      </c>
      <c r="F38" s="16" t="s">
        <v>92</v>
      </c>
      <c r="G38" s="15">
        <v>44197</v>
      </c>
      <c r="H38" s="15">
        <v>44926</v>
      </c>
      <c r="I38" s="19">
        <v>113984589</v>
      </c>
      <c r="J38" s="33">
        <v>0</v>
      </c>
      <c r="K38" s="33">
        <v>58475006.5</v>
      </c>
      <c r="L38" s="33">
        <v>55509582.5</v>
      </c>
      <c r="M38" s="33">
        <v>0</v>
      </c>
      <c r="N38" s="33">
        <v>0</v>
      </c>
    </row>
    <row r="39" spans="1:14" s="9" customFormat="1" ht="31.45" outlineLevel="2" x14ac:dyDescent="0.3">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31.45" outlineLevel="2" x14ac:dyDescent="0.3">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62.85" outlineLevel="2" x14ac:dyDescent="0.3">
      <c r="A41" s="17" t="s">
        <v>104</v>
      </c>
      <c r="B41" s="17" t="s">
        <v>78</v>
      </c>
      <c r="C41" s="31" t="s">
        <v>204</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41.9" outlineLevel="2" x14ac:dyDescent="0.3">
      <c r="A42" s="17" t="s">
        <v>99</v>
      </c>
      <c r="B42" s="17" t="s">
        <v>78</v>
      </c>
      <c r="C42" s="31" t="s">
        <v>205</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1.45" outlineLevel="2" x14ac:dyDescent="0.3">
      <c r="A43" s="17" t="s">
        <v>95</v>
      </c>
      <c r="B43" s="17" t="s">
        <v>69</v>
      </c>
      <c r="C43" s="31" t="s">
        <v>73</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31.45" outlineLevel="2" x14ac:dyDescent="0.3">
      <c r="A44" s="17" t="s">
        <v>91</v>
      </c>
      <c r="B44" s="17" t="s">
        <v>69</v>
      </c>
      <c r="C44" s="31" t="s">
        <v>68</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31.45" outlineLevel="2" x14ac:dyDescent="0.3">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25.7" outlineLevel="2" x14ac:dyDescent="0.3">
      <c r="A46" s="17" t="s">
        <v>82</v>
      </c>
      <c r="B46" s="17" t="s">
        <v>58</v>
      </c>
      <c r="C46" s="31" t="s">
        <v>57</v>
      </c>
      <c r="D46" s="31" t="s">
        <v>55</v>
      </c>
      <c r="E46" s="17" t="s">
        <v>56</v>
      </c>
      <c r="F46" s="48" t="s">
        <v>195</v>
      </c>
      <c r="G46" s="17">
        <v>2020</v>
      </c>
      <c r="H46" s="17">
        <v>2022</v>
      </c>
      <c r="I46" s="19">
        <v>137397000</v>
      </c>
      <c r="J46" s="33">
        <v>25603500</v>
      </c>
      <c r="K46" s="33">
        <v>83655000</v>
      </c>
      <c r="L46" s="33">
        <v>28138500</v>
      </c>
      <c r="M46" s="33">
        <v>0</v>
      </c>
      <c r="N46" s="33">
        <v>0</v>
      </c>
    </row>
    <row r="47" spans="1:14" s="9" customFormat="1" ht="73.349999999999994" outlineLevel="2" x14ac:dyDescent="0.3">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94.25" outlineLevel="2" x14ac:dyDescent="0.3">
      <c r="A48" s="17" t="s">
        <v>74</v>
      </c>
      <c r="B48" s="17" t="s">
        <v>12</v>
      </c>
      <c r="C48" s="31" t="s">
        <v>51</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20.95" outlineLevel="2" x14ac:dyDescent="0.3">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4"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9"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outlineLevel="2" x14ac:dyDescent="0.3">
      <c r="A54" s="11"/>
      <c r="B54" s="11"/>
      <c r="C54" s="13"/>
      <c r="D54" s="44"/>
      <c r="E54" s="45"/>
      <c r="F54" s="12"/>
      <c r="G54" s="46"/>
      <c r="H54" s="46"/>
      <c r="I54" s="10"/>
      <c r="J54" s="47"/>
      <c r="K54" s="47"/>
      <c r="L54" s="47"/>
      <c r="M54" s="47"/>
      <c r="N54" s="47"/>
    </row>
    <row r="55" spans="1:14" s="9" customFormat="1" ht="11.8" outlineLevel="2" x14ac:dyDescent="0.3">
      <c r="A55" s="11"/>
      <c r="B55" s="40" t="s">
        <v>2</v>
      </c>
      <c r="C55" s="6"/>
      <c r="D55" s="6"/>
      <c r="E55" s="45"/>
      <c r="F55" s="12"/>
      <c r="G55" s="46"/>
      <c r="H55" s="46"/>
      <c r="I55" s="10"/>
      <c r="J55" s="47"/>
      <c r="K55" s="47"/>
      <c r="L55" s="47"/>
      <c r="M55" s="47"/>
      <c r="N55" s="47"/>
    </row>
    <row r="56" spans="1:14" s="9" customFormat="1" ht="11.8" outlineLevel="2" x14ac:dyDescent="0.3">
      <c r="A56" s="11"/>
      <c r="B56" s="36" t="s">
        <v>1</v>
      </c>
      <c r="C56" s="6"/>
      <c r="D56" s="6"/>
      <c r="E56" s="45"/>
      <c r="F56" s="12"/>
      <c r="G56" s="46"/>
      <c r="H56" s="46"/>
      <c r="I56" s="10"/>
      <c r="J56" s="47"/>
      <c r="K56" s="47"/>
      <c r="L56" s="47"/>
      <c r="M56" s="47"/>
      <c r="N56" s="47"/>
    </row>
    <row r="57" spans="1:14" s="9" customFormat="1" ht="11.8" outlineLevel="2" x14ac:dyDescent="0.3">
      <c r="A57" s="11"/>
      <c r="B57" s="37" t="s">
        <v>0</v>
      </c>
      <c r="C57" s="6"/>
      <c r="D57" s="6"/>
      <c r="E57" s="45"/>
      <c r="F57" s="12"/>
      <c r="G57" s="46"/>
      <c r="H57" s="46"/>
      <c r="I57" s="10"/>
      <c r="J57" s="47"/>
      <c r="K57" s="47"/>
      <c r="L57" s="47"/>
      <c r="M57" s="47"/>
      <c r="N57" s="47"/>
    </row>
    <row r="58" spans="1:14" s="9" customFormat="1" outlineLevel="2" x14ac:dyDescent="0.3">
      <c r="A58" s="11"/>
      <c r="B58" s="11"/>
      <c r="C58" s="13"/>
      <c r="D58" s="13"/>
      <c r="E58" s="11"/>
      <c r="F58" s="12"/>
      <c r="G58" s="11"/>
      <c r="H58" s="11"/>
      <c r="I58" s="10"/>
      <c r="J58" s="10"/>
      <c r="K58" s="10"/>
      <c r="L58" s="10"/>
      <c r="M58" s="10"/>
      <c r="N58" s="10"/>
    </row>
    <row r="59" spans="1:14" ht="15.05" customHeight="1" x14ac:dyDescent="0.3">
      <c r="A59" s="55" t="s">
        <v>31</v>
      </c>
      <c r="B59" s="55"/>
      <c r="C59" s="55"/>
      <c r="D59" s="55"/>
      <c r="E59" s="55"/>
      <c r="F59" s="55"/>
      <c r="G59" s="55"/>
      <c r="H59" s="55"/>
      <c r="I59" s="55"/>
      <c r="J59" s="55"/>
      <c r="K59" s="55"/>
      <c r="L59" s="55"/>
      <c r="M59" s="55"/>
      <c r="N59" s="55"/>
    </row>
    <row r="60" spans="1:14" ht="15.05" customHeight="1" x14ac:dyDescent="0.3">
      <c r="A60" s="55" t="s">
        <v>30</v>
      </c>
      <c r="B60" s="55"/>
      <c r="C60" s="55"/>
      <c r="D60" s="55"/>
      <c r="E60" s="55"/>
      <c r="F60" s="55"/>
      <c r="G60" s="55"/>
      <c r="H60" s="55"/>
      <c r="I60" s="55"/>
      <c r="J60" s="55"/>
      <c r="K60" s="55"/>
      <c r="L60" s="55"/>
      <c r="M60" s="55"/>
      <c r="N60" s="55"/>
    </row>
    <row r="61" spans="1:14" ht="15.05" customHeight="1" x14ac:dyDescent="0.3">
      <c r="A61" s="55" t="s">
        <v>200</v>
      </c>
      <c r="B61" s="55"/>
      <c r="C61" s="55"/>
      <c r="D61" s="55"/>
      <c r="E61" s="55"/>
      <c r="F61" s="55"/>
      <c r="G61" s="55"/>
      <c r="H61" s="55"/>
      <c r="I61" s="55"/>
      <c r="J61" s="55"/>
      <c r="K61" s="55"/>
      <c r="L61" s="55"/>
      <c r="M61" s="55"/>
      <c r="N61" s="55"/>
    </row>
    <row r="62" spans="1:14" x14ac:dyDescent="0.3">
      <c r="F62" s="22"/>
      <c r="K62" s="21"/>
    </row>
    <row r="63" spans="1:14" ht="11.8" x14ac:dyDescent="0.3">
      <c r="C63" s="23"/>
      <c r="F63" s="22"/>
      <c r="K63" s="21"/>
    </row>
    <row r="64" spans="1:14" ht="14.4" x14ac:dyDescent="0.3">
      <c r="F64" s="22"/>
      <c r="K64" s="34">
        <f>+SUBTOTAL(9,K67:K69)</f>
        <v>270754495.98445976</v>
      </c>
      <c r="L64" s="34">
        <f>+SUBTOTAL(9,L67:L69)</f>
        <v>264611002.63199997</v>
      </c>
      <c r="M64" s="7"/>
      <c r="N64" s="7"/>
    </row>
    <row r="65" spans="1:14" s="20" customFormat="1" ht="20.95" customHeight="1" x14ac:dyDescent="0.3">
      <c r="A65" s="72" t="s">
        <v>194</v>
      </c>
      <c r="B65" s="72" t="s">
        <v>29</v>
      </c>
      <c r="C65" s="74" t="s">
        <v>28</v>
      </c>
      <c r="D65" s="74" t="s">
        <v>27</v>
      </c>
      <c r="E65" s="68" t="s">
        <v>26</v>
      </c>
      <c r="F65" s="68" t="s">
        <v>25</v>
      </c>
      <c r="G65" s="70" t="s">
        <v>24</v>
      </c>
      <c r="H65" s="71"/>
      <c r="I65" s="67" t="s">
        <v>23</v>
      </c>
      <c r="J65" s="67" t="s">
        <v>22</v>
      </c>
      <c r="K65" s="67" t="s">
        <v>21</v>
      </c>
      <c r="L65" s="67" t="s">
        <v>20</v>
      </c>
      <c r="M65" s="67" t="s">
        <v>190</v>
      </c>
      <c r="N65" s="67" t="s">
        <v>189</v>
      </c>
    </row>
    <row r="66" spans="1:14" s="20" customFormat="1" x14ac:dyDescent="0.3">
      <c r="A66" s="73"/>
      <c r="B66" s="73"/>
      <c r="C66" s="75"/>
      <c r="D66" s="75"/>
      <c r="E66" s="69"/>
      <c r="F66" s="69"/>
      <c r="G66" s="39" t="s">
        <v>19</v>
      </c>
      <c r="H66" s="39" t="s">
        <v>18</v>
      </c>
      <c r="I66" s="66"/>
      <c r="J66" s="66"/>
      <c r="K66" s="66"/>
      <c r="L66" s="66"/>
      <c r="M66" s="66"/>
      <c r="N66" s="66"/>
    </row>
    <row r="67" spans="1:14" s="9" customFormat="1" ht="20.95" outlineLevel="2" x14ac:dyDescent="0.3">
      <c r="A67" s="17" t="s">
        <v>17</v>
      </c>
      <c r="B67" s="17" t="s">
        <v>12</v>
      </c>
      <c r="C67" s="18" t="s">
        <v>16</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20.95" outlineLevel="2" x14ac:dyDescent="0.3">
      <c r="A68" s="17" t="s">
        <v>13</v>
      </c>
      <c r="B68" s="17" t="s">
        <v>12</v>
      </c>
      <c r="C68" s="18" t="s">
        <v>11</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31.45" outlineLevel="2" x14ac:dyDescent="0.3">
      <c r="A69" s="17" t="s">
        <v>7</v>
      </c>
      <c r="B69" s="17" t="s">
        <v>6</v>
      </c>
      <c r="C69" s="18" t="s">
        <v>5</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outlineLevel="2" x14ac:dyDescent="0.3">
      <c r="A70" s="11"/>
      <c r="B70" s="11"/>
      <c r="C70" s="13"/>
      <c r="D70" s="13"/>
      <c r="E70" s="11"/>
      <c r="F70" s="12"/>
      <c r="G70" s="11"/>
      <c r="H70" s="11"/>
      <c r="I70" s="10"/>
      <c r="J70" s="10"/>
      <c r="K70" s="10"/>
      <c r="L70" s="10"/>
      <c r="M70" s="10"/>
      <c r="N70" s="10"/>
    </row>
    <row r="71" spans="1:14" s="9" customFormat="1" ht="13.1" outlineLevel="2" x14ac:dyDescent="0.3">
      <c r="E71" s="5"/>
      <c r="F71" s="4"/>
      <c r="G71" s="3"/>
      <c r="H71" s="3"/>
      <c r="I71" s="2"/>
      <c r="J71" s="2"/>
      <c r="K71" s="7"/>
      <c r="L71" s="10"/>
      <c r="M71" s="10"/>
      <c r="N71" s="10"/>
    </row>
    <row r="72" spans="1:14" s="9" customFormat="1" ht="13.1" outlineLevel="2" x14ac:dyDescent="0.3">
      <c r="E72" s="5"/>
      <c r="F72" s="4"/>
      <c r="G72" s="3"/>
      <c r="H72" s="3"/>
      <c r="I72" s="2"/>
      <c r="J72" s="2"/>
      <c r="K72" s="7"/>
      <c r="L72" s="10"/>
      <c r="M72" s="10"/>
      <c r="N72" s="10"/>
    </row>
    <row r="73" spans="1:14" s="9" customFormat="1" ht="15.05" customHeight="1" outlineLevel="2" x14ac:dyDescent="0.3">
      <c r="E73" s="5"/>
      <c r="F73" s="4"/>
      <c r="G73" s="96" t="s">
        <v>199</v>
      </c>
      <c r="H73" s="96"/>
      <c r="I73" s="2">
        <v>20.399999999999999</v>
      </c>
      <c r="J73" s="2"/>
      <c r="K73" s="7"/>
      <c r="L73" s="10"/>
      <c r="M73" s="10"/>
      <c r="N73" s="10"/>
    </row>
    <row r="74" spans="1:14" s="9" customFormat="1" outlineLevel="2" x14ac:dyDescent="0.3">
      <c r="A74" s="11"/>
      <c r="B74" s="11"/>
      <c r="C74" s="13"/>
      <c r="D74" s="13"/>
      <c r="E74" s="11"/>
      <c r="F74" s="12"/>
      <c r="G74" s="11"/>
      <c r="H74" s="11"/>
      <c r="I74" s="10"/>
      <c r="J74" s="10"/>
      <c r="K74" s="10"/>
      <c r="L74" s="10"/>
      <c r="M74" s="10"/>
      <c r="N74" s="10"/>
    </row>
    <row r="75" spans="1:14" s="9" customFormat="1" outlineLevel="2" x14ac:dyDescent="0.3">
      <c r="A75" s="11"/>
      <c r="B75" s="11"/>
      <c r="C75" s="13"/>
      <c r="D75" s="13"/>
      <c r="E75" s="11"/>
      <c r="F75" s="12"/>
      <c r="G75" s="11"/>
      <c r="H75" s="11"/>
      <c r="I75" s="10"/>
      <c r="J75" s="10"/>
      <c r="K75" s="10"/>
      <c r="L75" s="10"/>
      <c r="M75" s="10"/>
      <c r="N75" s="10"/>
    </row>
    <row r="76" spans="1:14" ht="13.1" x14ac:dyDescent="0.3">
      <c r="A76" s="8"/>
      <c r="L76" s="7"/>
      <c r="M76" s="7"/>
      <c r="N76" s="7"/>
    </row>
    <row r="77" spans="1:14" ht="13.1" x14ac:dyDescent="0.3">
      <c r="A77" s="36"/>
      <c r="L77" s="7"/>
      <c r="M77" s="7"/>
      <c r="N77" s="7"/>
    </row>
    <row r="78" spans="1:14" ht="13.1" x14ac:dyDescent="0.3">
      <c r="A78" s="37"/>
      <c r="L78" s="7"/>
      <c r="M78" s="7"/>
      <c r="N78" s="7"/>
    </row>
    <row r="79" spans="1:14" x14ac:dyDescent="0.3">
      <c r="A79" s="38"/>
      <c r="B79" s="38"/>
    </row>
  </sheetData>
  <autoFilter ref="B7:L53">
    <filterColumn colId="5" showButton="0"/>
  </autoFilter>
  <mergeCells count="56">
    <mergeCell ref="N7:N8"/>
    <mergeCell ref="A1:N1"/>
    <mergeCell ref="A2:N2"/>
    <mergeCell ref="A3:N3"/>
    <mergeCell ref="A7:A8"/>
    <mergeCell ref="B7:B8"/>
    <mergeCell ref="C7:C8"/>
    <mergeCell ref="D7:D8"/>
    <mergeCell ref="E7:E8"/>
    <mergeCell ref="F7:F8"/>
    <mergeCell ref="G7:H7"/>
    <mergeCell ref="I7:I8"/>
    <mergeCell ref="J7:J8"/>
    <mergeCell ref="K7:K8"/>
    <mergeCell ref="L7:L8"/>
    <mergeCell ref="M7:M8"/>
    <mergeCell ref="H14:H16"/>
    <mergeCell ref="I14:I16"/>
    <mergeCell ref="J14:J16"/>
    <mergeCell ref="A21:A22"/>
    <mergeCell ref="B21:B22"/>
    <mergeCell ref="C21:C22"/>
    <mergeCell ref="D21:D22"/>
    <mergeCell ref="F21:F22"/>
    <mergeCell ref="I21:I22"/>
    <mergeCell ref="J21:J22"/>
    <mergeCell ref="A14:A16"/>
    <mergeCell ref="B14:B16"/>
    <mergeCell ref="C14:C16"/>
    <mergeCell ref="D14:D16"/>
    <mergeCell ref="F14:F16"/>
    <mergeCell ref="G14:G16"/>
    <mergeCell ref="J23:J25"/>
    <mergeCell ref="A59:N59"/>
    <mergeCell ref="A60:N60"/>
    <mergeCell ref="A61:N61"/>
    <mergeCell ref="A65:A66"/>
    <mergeCell ref="B65:B66"/>
    <mergeCell ref="C65:C66"/>
    <mergeCell ref="D65:D66"/>
    <mergeCell ref="E65:E66"/>
    <mergeCell ref="F65:F66"/>
    <mergeCell ref="A23:A25"/>
    <mergeCell ref="B23:B25"/>
    <mergeCell ref="C23:C25"/>
    <mergeCell ref="D23:D25"/>
    <mergeCell ref="F23:F25"/>
    <mergeCell ref="I23:I25"/>
    <mergeCell ref="N65:N66"/>
    <mergeCell ref="G73:H73"/>
    <mergeCell ref="G65:H65"/>
    <mergeCell ref="I65:I66"/>
    <mergeCell ref="J65:J66"/>
    <mergeCell ref="K65:K66"/>
    <mergeCell ref="L65:L66"/>
    <mergeCell ref="M65:M66"/>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2022 PARA ENTREGA</vt:lpstr>
      <vt:lpstr>FORMATO 2022 v1</vt:lpstr>
      <vt:lpstr>FORMATO 2022 PARA ENTREGA (2)</vt:lpstr>
      <vt:lpstr>'FORMATO 2022 PARA ENTREGA'!Área_de_impresión</vt:lpstr>
      <vt:lpstr>'FORMATO 2022 PARA ENTREGA (2)'!Área_de_impresión</vt:lpstr>
      <vt:lpstr>'FORMATO 2022 PARA ENTREGA'!Títulos_a_imprimir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Maria Santillanes Carrillo</dc:creator>
  <cp:lastModifiedBy>Linda Maria Santillanes Carrillo</cp:lastModifiedBy>
  <cp:lastPrinted>2021-10-25T21:39:20Z</cp:lastPrinted>
  <dcterms:created xsi:type="dcterms:W3CDTF">2021-10-05T18:38:00Z</dcterms:created>
  <dcterms:modified xsi:type="dcterms:W3CDTF">2021-10-25T21:39:25Z</dcterms:modified>
</cp:coreProperties>
</file>